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026"/>
  <workbookPr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13_ncr:1_{3B88FE5B-E827-4226-8CB4-F5AFC510F672}" xr6:coauthVersionLast="45" xr6:coauthVersionMax="45" xr10:uidLastSave="{00000000-0000-0000-0000-000000000000}"/>
  <bookViews>
    <workbookView xWindow="-120" yWindow="-120" windowWidth="20730" windowHeight="11160" tabRatio="688" activeTab="3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E60" i="6" l="1"/>
  <c r="F60" i="6"/>
  <c r="G60" i="6"/>
  <c r="H60" i="6"/>
  <c r="I60" i="6"/>
  <c r="J60" i="6"/>
  <c r="K60" i="6"/>
  <c r="O60" i="6"/>
  <c r="P60" i="6"/>
  <c r="Q60" i="6"/>
  <c r="R60" i="6"/>
  <c r="S60" i="6"/>
  <c r="T60" i="6"/>
  <c r="U60" i="6"/>
  <c r="V60" i="6"/>
  <c r="W60" i="6"/>
  <c r="X60" i="6"/>
  <c r="Y60" i="6"/>
  <c r="Z60" i="6"/>
  <c r="AA60" i="6"/>
  <c r="AB60" i="6"/>
  <c r="AC60" i="6"/>
  <c r="N60" i="6"/>
  <c r="M60" i="6"/>
  <c r="L60" i="6"/>
  <c r="J71" i="6" l="1"/>
  <c r="T71" i="6"/>
  <c r="E71" i="6"/>
  <c r="AD60" i="6"/>
  <c r="AD71" i="6" l="1"/>
  <c r="AF12" i="4"/>
  <c r="F49" i="10"/>
  <c r="G49" i="10"/>
  <c r="H49" i="10"/>
  <c r="I49" i="10"/>
  <c r="J49" i="10"/>
  <c r="K49" i="10"/>
  <c r="L49" i="10"/>
  <c r="M49" i="10"/>
  <c r="N49" i="10"/>
  <c r="O49" i="10"/>
  <c r="P49" i="10"/>
  <c r="Q49" i="10"/>
  <c r="R49" i="10"/>
  <c r="S49" i="10"/>
  <c r="T49" i="10"/>
  <c r="U49" i="10"/>
  <c r="V49" i="10"/>
  <c r="W49" i="10"/>
  <c r="X49" i="10"/>
  <c r="Y49" i="10"/>
  <c r="Z49" i="10"/>
  <c r="AA49" i="10"/>
  <c r="AB49" i="10"/>
  <c r="AC49" i="10"/>
  <c r="F50" i="10"/>
  <c r="G50" i="10"/>
  <c r="H50" i="10"/>
  <c r="I50" i="10"/>
  <c r="J50" i="10"/>
  <c r="K50" i="10"/>
  <c r="L50" i="10"/>
  <c r="M50" i="10"/>
  <c r="N50" i="10"/>
  <c r="O50" i="10"/>
  <c r="P50" i="10"/>
  <c r="Q50" i="10"/>
  <c r="R50" i="10"/>
  <c r="S50" i="10"/>
  <c r="T50" i="10"/>
  <c r="U50" i="10"/>
  <c r="V50" i="10"/>
  <c r="W50" i="10"/>
  <c r="X50" i="10"/>
  <c r="Y50" i="10"/>
  <c r="Z50" i="10"/>
  <c r="AA50" i="10"/>
  <c r="AB50" i="10"/>
  <c r="AC50" i="10"/>
  <c r="F51" i="10"/>
  <c r="G51" i="10"/>
  <c r="H51" i="10"/>
  <c r="I51" i="10"/>
  <c r="J51" i="10"/>
  <c r="K51" i="10"/>
  <c r="L51" i="10"/>
  <c r="M51" i="10"/>
  <c r="N51" i="10"/>
  <c r="O51" i="10"/>
  <c r="P51" i="10"/>
  <c r="Q51" i="10"/>
  <c r="R51" i="10"/>
  <c r="S51" i="10"/>
  <c r="T51" i="10"/>
  <c r="U51" i="10"/>
  <c r="V51" i="10"/>
  <c r="W51" i="10"/>
  <c r="X51" i="10"/>
  <c r="Y51" i="10"/>
  <c r="Z51" i="10"/>
  <c r="AA51" i="10"/>
  <c r="AB51" i="10"/>
  <c r="AC51" i="10"/>
  <c r="E51" i="10"/>
  <c r="E50" i="10"/>
  <c r="E49" i="10"/>
  <c r="AD13" i="10"/>
  <c r="AE13" i="10"/>
  <c r="AF13" i="10"/>
  <c r="AD14" i="10"/>
  <c r="AE14" i="10"/>
  <c r="AF14" i="10"/>
  <c r="AD15" i="10"/>
  <c r="AE15" i="10"/>
  <c r="AF15" i="10"/>
  <c r="AD16" i="10"/>
  <c r="AE16" i="10"/>
  <c r="AF16" i="10"/>
  <c r="AD17" i="10"/>
  <c r="AE17" i="10"/>
  <c r="AF17" i="10"/>
  <c r="AD18" i="10"/>
  <c r="AE18" i="10"/>
  <c r="AF18" i="10"/>
  <c r="AD19" i="10"/>
  <c r="AE19" i="10"/>
  <c r="AF19" i="10"/>
  <c r="AD20" i="10"/>
  <c r="AE20" i="10"/>
  <c r="AF20" i="10"/>
  <c r="AD21" i="10"/>
  <c r="AE21" i="10"/>
  <c r="AF21" i="10"/>
  <c r="AD22" i="10"/>
  <c r="AE22" i="10"/>
  <c r="AF22" i="10"/>
  <c r="AD23" i="10"/>
  <c r="AE23" i="10"/>
  <c r="AF23" i="10"/>
  <c r="AD24" i="10"/>
  <c r="AE24" i="10"/>
  <c r="AF24" i="10"/>
  <c r="AD25" i="10"/>
  <c r="AE25" i="10"/>
  <c r="AF25" i="10"/>
  <c r="AD26" i="10"/>
  <c r="AE26" i="10"/>
  <c r="AF26" i="10"/>
  <c r="AD27" i="10"/>
  <c r="AE27" i="10"/>
  <c r="AF27" i="10"/>
  <c r="AD28" i="10"/>
  <c r="AE28" i="10"/>
  <c r="AF28" i="10"/>
  <c r="AD29" i="10"/>
  <c r="AE29" i="10"/>
  <c r="AF29" i="10"/>
  <c r="AD30" i="10"/>
  <c r="AE30" i="10"/>
  <c r="AF30" i="10"/>
  <c r="AD31" i="10"/>
  <c r="AE31" i="10"/>
  <c r="AF31" i="10"/>
  <c r="AD32" i="10"/>
  <c r="AE32" i="10"/>
  <c r="AF32" i="10"/>
  <c r="AD33" i="10"/>
  <c r="AE33" i="10"/>
  <c r="AF33" i="10"/>
  <c r="AD34" i="10"/>
  <c r="AE34" i="10"/>
  <c r="AF34" i="10"/>
  <c r="AD35" i="10"/>
  <c r="AE35" i="10"/>
  <c r="AF35" i="10"/>
  <c r="AD36" i="10"/>
  <c r="AE36" i="10"/>
  <c r="AF36" i="10"/>
  <c r="AD37" i="10"/>
  <c r="AE37" i="10"/>
  <c r="AF37" i="10"/>
  <c r="AD38" i="10"/>
  <c r="AE38" i="10"/>
  <c r="AF38" i="10"/>
  <c r="AD39" i="10"/>
  <c r="AE39" i="10"/>
  <c r="AF39" i="10"/>
  <c r="AD40" i="10"/>
  <c r="AE40" i="10"/>
  <c r="AF40" i="10"/>
  <c r="AD41" i="10"/>
  <c r="AE41" i="10"/>
  <c r="AF41" i="10"/>
  <c r="AD42" i="10"/>
  <c r="AE42" i="10"/>
  <c r="AF42" i="10"/>
  <c r="AD43" i="10"/>
  <c r="AE43" i="10"/>
  <c r="AF43" i="10"/>
  <c r="AD44" i="10"/>
  <c r="AE44" i="10"/>
  <c r="AF44" i="10"/>
  <c r="AD45" i="10"/>
  <c r="AE45" i="10"/>
  <c r="AF45" i="10"/>
  <c r="AF12" i="10"/>
  <c r="AE12" i="10"/>
  <c r="AD12" i="10"/>
  <c r="F51" i="9"/>
  <c r="G51" i="9"/>
  <c r="H51" i="9"/>
  <c r="I51" i="9"/>
  <c r="J51" i="9"/>
  <c r="K51" i="9"/>
  <c r="L51" i="9"/>
  <c r="M51" i="9"/>
  <c r="N51" i="9"/>
  <c r="O51" i="9"/>
  <c r="P51" i="9"/>
  <c r="Q51" i="9"/>
  <c r="R51" i="9"/>
  <c r="S51" i="9"/>
  <c r="T51" i="9"/>
  <c r="U51" i="9"/>
  <c r="V51" i="9"/>
  <c r="W51" i="9"/>
  <c r="X51" i="9"/>
  <c r="Y51" i="9"/>
  <c r="Z51" i="9"/>
  <c r="AA51" i="9"/>
  <c r="AB51" i="9"/>
  <c r="AC51" i="9"/>
  <c r="F50" i="9"/>
  <c r="G50" i="9"/>
  <c r="H50" i="9"/>
  <c r="I50" i="9"/>
  <c r="J50" i="9"/>
  <c r="K50" i="9"/>
  <c r="L50" i="9"/>
  <c r="M50" i="9"/>
  <c r="N50" i="9"/>
  <c r="O50" i="9"/>
  <c r="P50" i="9"/>
  <c r="Q50" i="9"/>
  <c r="R50" i="9"/>
  <c r="S50" i="9"/>
  <c r="T50" i="9"/>
  <c r="U50" i="9"/>
  <c r="V50" i="9"/>
  <c r="W50" i="9"/>
  <c r="X50" i="9"/>
  <c r="Y50" i="9"/>
  <c r="Z50" i="9"/>
  <c r="AA50" i="9"/>
  <c r="AB50" i="9"/>
  <c r="AC50" i="9"/>
  <c r="F49" i="9"/>
  <c r="G49" i="9"/>
  <c r="H49" i="9"/>
  <c r="I49" i="9"/>
  <c r="J49" i="9"/>
  <c r="K49" i="9"/>
  <c r="L49" i="9"/>
  <c r="M49" i="9"/>
  <c r="N49" i="9"/>
  <c r="O49" i="9"/>
  <c r="P49" i="9"/>
  <c r="Q49" i="9"/>
  <c r="R49" i="9"/>
  <c r="S49" i="9"/>
  <c r="T49" i="9"/>
  <c r="U49" i="9"/>
  <c r="V49" i="9"/>
  <c r="W49" i="9"/>
  <c r="X49" i="9"/>
  <c r="Y49" i="9"/>
  <c r="Z49" i="9"/>
  <c r="AA49" i="9"/>
  <c r="AB49" i="9"/>
  <c r="AC49" i="9"/>
  <c r="E51" i="9"/>
  <c r="E50" i="9"/>
  <c r="E49" i="9"/>
  <c r="AF12" i="9"/>
  <c r="AE12" i="9"/>
  <c r="AD12" i="9"/>
  <c r="F51" i="7"/>
  <c r="G51" i="7"/>
  <c r="H51" i="7"/>
  <c r="I51" i="7"/>
  <c r="J51" i="7"/>
  <c r="K51" i="7"/>
  <c r="L51" i="7"/>
  <c r="M51" i="7"/>
  <c r="N51" i="7"/>
  <c r="O51" i="7"/>
  <c r="P51" i="7"/>
  <c r="Q51" i="7"/>
  <c r="R51" i="7"/>
  <c r="S51" i="7"/>
  <c r="T51" i="7"/>
  <c r="U51" i="7"/>
  <c r="V51" i="7"/>
  <c r="W51" i="7"/>
  <c r="X51" i="7"/>
  <c r="Y51" i="7"/>
  <c r="Z51" i="7"/>
  <c r="AA51" i="7"/>
  <c r="AB51" i="7"/>
  <c r="AC51" i="7"/>
  <c r="F50" i="7"/>
  <c r="G50" i="7"/>
  <c r="H50" i="7"/>
  <c r="I50" i="7"/>
  <c r="J50" i="7"/>
  <c r="K50" i="7"/>
  <c r="L50" i="7"/>
  <c r="M50" i="7"/>
  <c r="N50" i="7"/>
  <c r="O50" i="7"/>
  <c r="P50" i="7"/>
  <c r="Q50" i="7"/>
  <c r="R50" i="7"/>
  <c r="S50" i="7"/>
  <c r="T50" i="7"/>
  <c r="U50" i="7"/>
  <c r="V50" i="7"/>
  <c r="W50" i="7"/>
  <c r="X50" i="7"/>
  <c r="Y50" i="7"/>
  <c r="Z50" i="7"/>
  <c r="AA50" i="7"/>
  <c r="AB50" i="7"/>
  <c r="AC50" i="7"/>
  <c r="F49" i="7"/>
  <c r="G49" i="7"/>
  <c r="H49" i="7"/>
  <c r="I49" i="7"/>
  <c r="J49" i="7"/>
  <c r="K49" i="7"/>
  <c r="L49" i="7"/>
  <c r="M49" i="7"/>
  <c r="N49" i="7"/>
  <c r="O49" i="7"/>
  <c r="P49" i="7"/>
  <c r="Q49" i="7"/>
  <c r="R49" i="7"/>
  <c r="S49" i="7"/>
  <c r="T49" i="7"/>
  <c r="U49" i="7"/>
  <c r="V49" i="7"/>
  <c r="W49" i="7"/>
  <c r="X49" i="7"/>
  <c r="Y49" i="7"/>
  <c r="Z49" i="7"/>
  <c r="AA49" i="7"/>
  <c r="AB49" i="7"/>
  <c r="AC49" i="7"/>
  <c r="E51" i="7"/>
  <c r="E49" i="7"/>
  <c r="AD12" i="7"/>
  <c r="AE12" i="7"/>
  <c r="AF12" i="7"/>
  <c r="AG13" i="6"/>
  <c r="AG14" i="6"/>
  <c r="AG15" i="6"/>
  <c r="AG16" i="6"/>
  <c r="AG17" i="6"/>
  <c r="AG18" i="6"/>
  <c r="AG19" i="6"/>
  <c r="AG20" i="6"/>
  <c r="AG21" i="6"/>
  <c r="AG22" i="6"/>
  <c r="AG23" i="6"/>
  <c r="AG24" i="6"/>
  <c r="AG25" i="6"/>
  <c r="AG26" i="6"/>
  <c r="AG27" i="6"/>
  <c r="AG28" i="6"/>
  <c r="AG29" i="6"/>
  <c r="AG30" i="6"/>
  <c r="AG31" i="6"/>
  <c r="AG32" i="6"/>
  <c r="AG33" i="6"/>
  <c r="AG34" i="6"/>
  <c r="AG35" i="6"/>
  <c r="AG36" i="6"/>
  <c r="AG37" i="6"/>
  <c r="AG38" i="6"/>
  <c r="AG39" i="6"/>
  <c r="AG40" i="6"/>
  <c r="AG41" i="6"/>
  <c r="AG42" i="6"/>
  <c r="AG43" i="6"/>
  <c r="AG44" i="6"/>
  <c r="AG45" i="6"/>
  <c r="AF13" i="4"/>
  <c r="AF14" i="4"/>
  <c r="AF15" i="4"/>
  <c r="AF16" i="4"/>
  <c r="AF17" i="4"/>
  <c r="AF18" i="4"/>
  <c r="AF19" i="4"/>
  <c r="AF20" i="4"/>
  <c r="AF21" i="4"/>
  <c r="AF22" i="4"/>
  <c r="AF23" i="4"/>
  <c r="AF24" i="4"/>
  <c r="AF25" i="4"/>
  <c r="AF26" i="4"/>
  <c r="AF27" i="4"/>
  <c r="AF28" i="4"/>
  <c r="AF29" i="4"/>
  <c r="AF30" i="4"/>
  <c r="AF31" i="4"/>
  <c r="AF32" i="4"/>
  <c r="AF33" i="4"/>
  <c r="AF34" i="4"/>
  <c r="AF35" i="4"/>
  <c r="AF36" i="4"/>
  <c r="AF37" i="4"/>
  <c r="AF38" i="4"/>
  <c r="AF39" i="4"/>
  <c r="AF40" i="4"/>
  <c r="AF41" i="4"/>
  <c r="AF42" i="4"/>
  <c r="AF43" i="4"/>
  <c r="AF44" i="4"/>
  <c r="AF45" i="4"/>
  <c r="AD12" i="4"/>
  <c r="AE12" i="4"/>
  <c r="AF13" i="6"/>
  <c r="AF14" i="6"/>
  <c r="AF15" i="6"/>
  <c r="AF16" i="6"/>
  <c r="AF17" i="6"/>
  <c r="AF18" i="6"/>
  <c r="AF19" i="6"/>
  <c r="AF20" i="6"/>
  <c r="AF21" i="6"/>
  <c r="AF22" i="6"/>
  <c r="AF23" i="6"/>
  <c r="AF24" i="6"/>
  <c r="AF25" i="6"/>
  <c r="AF26" i="6"/>
  <c r="AF27" i="6"/>
  <c r="AF28" i="6"/>
  <c r="AF29" i="6"/>
  <c r="AF30" i="6"/>
  <c r="AF31" i="6"/>
  <c r="AF32" i="6"/>
  <c r="AF33" i="6"/>
  <c r="AF34" i="6"/>
  <c r="AF35" i="6"/>
  <c r="AF36" i="6"/>
  <c r="AF37" i="6"/>
  <c r="AF38" i="6"/>
  <c r="AF39" i="6"/>
  <c r="AF40" i="6"/>
  <c r="AF41" i="6"/>
  <c r="AF42" i="6"/>
  <c r="AF43" i="6"/>
  <c r="AF44" i="6"/>
  <c r="AF45" i="6"/>
  <c r="AD13" i="6"/>
  <c r="AE13" i="6" s="1"/>
  <c r="AD14" i="6"/>
  <c r="AE14" i="6" s="1"/>
  <c r="AD15" i="6"/>
  <c r="AE15" i="6" s="1"/>
  <c r="AD16" i="6"/>
  <c r="AE16" i="6" s="1"/>
  <c r="AD17" i="6"/>
  <c r="AE17" i="6" s="1"/>
  <c r="AD18" i="6"/>
  <c r="AE18" i="6" s="1"/>
  <c r="AD19" i="6"/>
  <c r="AE19" i="6" s="1"/>
  <c r="AD20" i="6"/>
  <c r="AE20" i="6" s="1"/>
  <c r="AD21" i="6"/>
  <c r="AE21" i="6" s="1"/>
  <c r="AD22" i="6"/>
  <c r="AE22" i="6" s="1"/>
  <c r="AD23" i="6"/>
  <c r="AE23" i="6" s="1"/>
  <c r="AD24" i="6"/>
  <c r="AE24" i="6" s="1"/>
  <c r="AD25" i="6"/>
  <c r="AE25" i="6" s="1"/>
  <c r="AD26" i="6"/>
  <c r="AE26" i="6" s="1"/>
  <c r="AD27" i="6"/>
  <c r="AE27" i="6" s="1"/>
  <c r="AD28" i="6"/>
  <c r="AE28" i="6" s="1"/>
  <c r="AD29" i="6"/>
  <c r="AE29" i="6" s="1"/>
  <c r="AD30" i="6"/>
  <c r="AE30" i="6" s="1"/>
  <c r="AD31" i="6"/>
  <c r="AE31" i="6" s="1"/>
  <c r="AD32" i="6"/>
  <c r="AE32" i="6" s="1"/>
  <c r="AD33" i="6"/>
  <c r="AE33" i="6" s="1"/>
  <c r="AD34" i="6"/>
  <c r="AE34" i="6" s="1"/>
  <c r="AD35" i="6"/>
  <c r="AE35" i="6" s="1"/>
  <c r="AD36" i="6"/>
  <c r="AE36" i="6" s="1"/>
  <c r="AD37" i="6"/>
  <c r="AE37" i="6" s="1"/>
  <c r="AD38" i="6"/>
  <c r="AE38" i="6" s="1"/>
  <c r="AD39" i="6"/>
  <c r="AE39" i="6" s="1"/>
  <c r="AD40" i="6"/>
  <c r="AE40" i="6" s="1"/>
  <c r="AD41" i="6"/>
  <c r="AE41" i="6" s="1"/>
  <c r="AD42" i="6"/>
  <c r="AE42" i="6" s="1"/>
  <c r="AD43" i="6"/>
  <c r="AE43" i="6" s="1"/>
  <c r="AD44" i="6"/>
  <c r="AE44" i="6" s="1"/>
  <c r="AD45" i="6"/>
  <c r="AE45" i="6" s="1"/>
  <c r="AF12" i="6"/>
  <c r="AG12" i="6"/>
  <c r="AF13" i="7"/>
  <c r="AF14" i="7"/>
  <c r="AF15" i="7"/>
  <c r="AF16" i="7"/>
  <c r="AF17" i="7"/>
  <c r="AF18" i="7"/>
  <c r="AF19" i="7"/>
  <c r="AF20" i="7"/>
  <c r="AF21" i="7"/>
  <c r="AF22" i="7"/>
  <c r="AF23" i="7"/>
  <c r="AF24" i="7"/>
  <c r="AF25" i="7"/>
  <c r="AF26" i="7"/>
  <c r="AF27" i="7"/>
  <c r="AF28" i="7"/>
  <c r="AF29" i="7"/>
  <c r="AF30" i="7"/>
  <c r="AF31" i="7"/>
  <c r="AF32" i="7"/>
  <c r="AF33" i="7"/>
  <c r="AF34" i="7"/>
  <c r="AF35" i="7"/>
  <c r="AF36" i="7"/>
  <c r="AF37" i="7"/>
  <c r="AF38" i="7"/>
  <c r="AF39" i="7"/>
  <c r="AF40" i="7"/>
  <c r="AF41" i="7"/>
  <c r="AF42" i="7"/>
  <c r="AF43" i="7"/>
  <c r="AF44" i="7"/>
  <c r="AF45" i="7"/>
  <c r="AE13" i="7"/>
  <c r="AE14" i="7"/>
  <c r="AE15" i="7"/>
  <c r="AE16" i="7"/>
  <c r="AE17" i="7"/>
  <c r="AE18" i="7"/>
  <c r="AE19" i="7"/>
  <c r="AE20" i="7"/>
  <c r="AE21" i="7"/>
  <c r="AE22" i="7"/>
  <c r="AE23" i="7"/>
  <c r="AE24" i="7"/>
  <c r="AE25" i="7"/>
  <c r="AE26" i="7"/>
  <c r="AE27" i="7"/>
  <c r="AE28" i="7"/>
  <c r="AE29" i="7"/>
  <c r="AE30" i="7"/>
  <c r="AE31" i="7"/>
  <c r="AE32" i="7"/>
  <c r="AE33" i="7"/>
  <c r="AE34" i="7"/>
  <c r="AE35" i="7"/>
  <c r="AE36" i="7"/>
  <c r="AE37" i="7"/>
  <c r="AE38" i="7"/>
  <c r="AE39" i="7"/>
  <c r="AE40" i="7"/>
  <c r="AE41" i="7"/>
  <c r="AE42" i="7"/>
  <c r="AE43" i="7"/>
  <c r="AE44" i="7"/>
  <c r="AE45" i="7"/>
  <c r="AD13" i="7"/>
  <c r="AD14" i="7"/>
  <c r="AD15" i="7"/>
  <c r="AD16" i="7"/>
  <c r="AD17" i="7"/>
  <c r="AD18" i="7"/>
  <c r="AD19" i="7"/>
  <c r="AD20" i="7"/>
  <c r="AD21" i="7"/>
  <c r="AD22" i="7"/>
  <c r="AD23" i="7"/>
  <c r="AD24" i="7"/>
  <c r="AD25" i="7"/>
  <c r="AD26" i="7"/>
  <c r="AD27" i="7"/>
  <c r="AD28" i="7"/>
  <c r="AD29" i="7"/>
  <c r="AD30" i="7"/>
  <c r="AD31" i="7"/>
  <c r="AD32" i="7"/>
  <c r="AD33" i="7"/>
  <c r="AD34" i="7"/>
  <c r="AD35" i="7"/>
  <c r="AD36" i="7"/>
  <c r="AD37" i="7"/>
  <c r="AD38" i="7"/>
  <c r="AD39" i="7"/>
  <c r="AD40" i="7"/>
  <c r="AD41" i="7"/>
  <c r="AD42" i="7"/>
  <c r="AD43" i="7"/>
  <c r="AD44" i="7"/>
  <c r="AD45" i="7"/>
  <c r="F62" i="6"/>
  <c r="G62" i="6"/>
  <c r="H62" i="6"/>
  <c r="I62" i="6"/>
  <c r="J62" i="6"/>
  <c r="K62" i="6"/>
  <c r="L62" i="6"/>
  <c r="M62" i="6"/>
  <c r="N62" i="6"/>
  <c r="O62" i="6"/>
  <c r="P62" i="6"/>
  <c r="Q62" i="6"/>
  <c r="R62" i="6"/>
  <c r="S62" i="6"/>
  <c r="T62" i="6"/>
  <c r="U62" i="6"/>
  <c r="V62" i="6"/>
  <c r="W62" i="6"/>
  <c r="X62" i="6"/>
  <c r="Y62" i="6"/>
  <c r="Z62" i="6"/>
  <c r="AA62" i="6"/>
  <c r="AB62" i="6"/>
  <c r="AC62" i="6"/>
  <c r="F61" i="6"/>
  <c r="G61" i="6"/>
  <c r="H61" i="6"/>
  <c r="I61" i="6"/>
  <c r="J61" i="6"/>
  <c r="K61" i="6"/>
  <c r="L61" i="6"/>
  <c r="M61" i="6"/>
  <c r="N61" i="6"/>
  <c r="O61" i="6"/>
  <c r="P61" i="6"/>
  <c r="Q61" i="6"/>
  <c r="R61" i="6"/>
  <c r="S61" i="6"/>
  <c r="T61" i="6"/>
  <c r="U61" i="6"/>
  <c r="V61" i="6"/>
  <c r="W61" i="6"/>
  <c r="X61" i="6"/>
  <c r="Y61" i="6"/>
  <c r="Z61" i="6"/>
  <c r="AA61" i="6"/>
  <c r="AB61" i="6"/>
  <c r="AC61" i="6"/>
  <c r="E62" i="6"/>
  <c r="F59" i="6"/>
  <c r="G59" i="6"/>
  <c r="H59" i="6"/>
  <c r="I59" i="6"/>
  <c r="J59" i="6"/>
  <c r="K59" i="6"/>
  <c r="L59" i="6"/>
  <c r="M59" i="6"/>
  <c r="N59" i="6"/>
  <c r="O59" i="6"/>
  <c r="P59" i="6"/>
  <c r="Q59" i="6"/>
  <c r="R59" i="6"/>
  <c r="S59" i="6"/>
  <c r="T59" i="6"/>
  <c r="U59" i="6"/>
  <c r="V59" i="6"/>
  <c r="W59" i="6"/>
  <c r="X59" i="6"/>
  <c r="Y59" i="6"/>
  <c r="Z59" i="6"/>
  <c r="AA59" i="6"/>
  <c r="AB59" i="6"/>
  <c r="AC59" i="6"/>
  <c r="E59" i="6"/>
  <c r="AD12" i="6"/>
  <c r="AE12" i="6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W51" i="4"/>
  <c r="X51" i="4"/>
  <c r="Y51" i="4"/>
  <c r="Z51" i="4"/>
  <c r="AA51" i="4"/>
  <c r="AB51" i="4"/>
  <c r="AC51" i="4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W50" i="4"/>
  <c r="X50" i="4"/>
  <c r="Y50" i="4"/>
  <c r="Z50" i="4"/>
  <c r="AA50" i="4"/>
  <c r="AB50" i="4"/>
  <c r="AC50" i="4"/>
  <c r="F49" i="4"/>
  <c r="G49" i="4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W49" i="4"/>
  <c r="X49" i="4"/>
  <c r="Y49" i="4"/>
  <c r="Z49" i="4"/>
  <c r="AA49" i="4"/>
  <c r="AB49" i="4"/>
  <c r="AC49" i="4"/>
  <c r="AE13" i="4"/>
  <c r="AE14" i="4"/>
  <c r="AE15" i="4"/>
  <c r="AE16" i="4"/>
  <c r="AE17" i="4"/>
  <c r="AE18" i="4"/>
  <c r="AE19" i="4"/>
  <c r="AE20" i="4"/>
  <c r="AE21" i="4"/>
  <c r="AE22" i="4"/>
  <c r="AE23" i="4"/>
  <c r="AE24" i="4"/>
  <c r="AE25" i="4"/>
  <c r="AE26" i="4"/>
  <c r="AE27" i="4"/>
  <c r="AE28" i="4"/>
  <c r="AE29" i="4"/>
  <c r="AE30" i="4"/>
  <c r="AE31" i="4"/>
  <c r="AE32" i="4"/>
  <c r="AE33" i="4"/>
  <c r="AE34" i="4"/>
  <c r="AE35" i="4"/>
  <c r="AE36" i="4"/>
  <c r="AE37" i="4"/>
  <c r="AE38" i="4"/>
  <c r="AE39" i="4"/>
  <c r="AE40" i="4"/>
  <c r="AE41" i="4"/>
  <c r="AE42" i="4"/>
  <c r="AE43" i="4"/>
  <c r="AE44" i="4"/>
  <c r="AE45" i="4"/>
  <c r="AD13" i="4"/>
  <c r="AD14" i="4"/>
  <c r="AD15" i="4"/>
  <c r="AD16" i="4"/>
  <c r="AD17" i="4"/>
  <c r="AD18" i="4"/>
  <c r="AD19" i="4"/>
  <c r="AD20" i="4"/>
  <c r="AD21" i="4"/>
  <c r="AD22" i="4"/>
  <c r="AD23" i="4"/>
  <c r="AD24" i="4"/>
  <c r="AD25" i="4"/>
  <c r="AD26" i="4"/>
  <c r="AD27" i="4"/>
  <c r="AD28" i="4"/>
  <c r="AD29" i="4"/>
  <c r="AD30" i="4"/>
  <c r="AD31" i="4"/>
  <c r="AD32" i="4"/>
  <c r="AD33" i="4"/>
  <c r="AD34" i="4"/>
  <c r="AD35" i="4"/>
  <c r="AD36" i="4"/>
  <c r="AD37" i="4"/>
  <c r="AD38" i="4"/>
  <c r="AD39" i="4"/>
  <c r="AD40" i="4"/>
  <c r="AD41" i="4"/>
  <c r="AD42" i="4"/>
  <c r="AD43" i="4"/>
  <c r="AD44" i="4"/>
  <c r="AD45" i="4"/>
  <c r="E51" i="4"/>
  <c r="E49" i="4"/>
  <c r="AE45" i="9"/>
  <c r="AD45" i="9"/>
  <c r="AF45" i="9" s="1"/>
  <c r="AE44" i="9"/>
  <c r="AD44" i="9"/>
  <c r="AF44" i="9" s="1"/>
  <c r="AE43" i="9"/>
  <c r="AD43" i="9"/>
  <c r="AF43" i="9" s="1"/>
  <c r="AE42" i="9"/>
  <c r="AD42" i="9"/>
  <c r="AF42" i="9" s="1"/>
  <c r="AE41" i="9"/>
  <c r="AD41" i="9"/>
  <c r="AF41" i="9" s="1"/>
  <c r="AE40" i="9"/>
  <c r="AD40" i="9"/>
  <c r="AF40" i="9" s="1"/>
  <c r="AE39" i="9"/>
  <c r="AD39" i="9"/>
  <c r="AF39" i="9" s="1"/>
  <c r="AE38" i="9"/>
  <c r="AD38" i="9"/>
  <c r="AF38" i="9" s="1"/>
  <c r="AE37" i="9"/>
  <c r="AD37" i="9"/>
  <c r="AF37" i="9" s="1"/>
  <c r="AE36" i="9"/>
  <c r="AD36" i="9"/>
  <c r="AF36" i="9" s="1"/>
  <c r="AE35" i="9"/>
  <c r="AD35" i="9"/>
  <c r="AF35" i="9" s="1"/>
  <c r="AE34" i="9"/>
  <c r="AD34" i="9"/>
  <c r="AF34" i="9" s="1"/>
  <c r="AE33" i="9"/>
  <c r="AD33" i="9"/>
  <c r="AF33" i="9" s="1"/>
  <c r="AE32" i="9"/>
  <c r="AD32" i="9"/>
  <c r="AF32" i="9" s="1"/>
  <c r="AE31" i="9"/>
  <c r="AD31" i="9"/>
  <c r="AF31" i="9" s="1"/>
  <c r="AE30" i="9"/>
  <c r="AD30" i="9"/>
  <c r="AF30" i="9" s="1"/>
  <c r="AE29" i="9"/>
  <c r="AD29" i="9"/>
  <c r="AF29" i="9" s="1"/>
  <c r="AE28" i="9"/>
  <c r="AD28" i="9"/>
  <c r="AF28" i="9" s="1"/>
  <c r="AE27" i="9"/>
  <c r="AD27" i="9"/>
  <c r="AF27" i="9" s="1"/>
  <c r="AE26" i="9"/>
  <c r="AD26" i="9"/>
  <c r="AF26" i="9" s="1"/>
  <c r="AE25" i="9"/>
  <c r="AD25" i="9"/>
  <c r="AF25" i="9" s="1"/>
  <c r="AE24" i="9"/>
  <c r="AD24" i="9"/>
  <c r="AF24" i="9" s="1"/>
  <c r="AE23" i="9"/>
  <c r="AD23" i="9"/>
  <c r="AF23" i="9" s="1"/>
  <c r="AE22" i="9"/>
  <c r="AD22" i="9"/>
  <c r="AF22" i="9" s="1"/>
  <c r="AE21" i="9"/>
  <c r="AD21" i="9"/>
  <c r="AF21" i="9" s="1"/>
  <c r="AE20" i="9"/>
  <c r="AD20" i="9"/>
  <c r="AF20" i="9" s="1"/>
  <c r="AE19" i="9"/>
  <c r="AD19" i="9"/>
  <c r="AF19" i="9" s="1"/>
  <c r="AE18" i="9"/>
  <c r="AD18" i="9"/>
  <c r="AF18" i="9" s="1"/>
  <c r="AE17" i="9"/>
  <c r="AD17" i="9"/>
  <c r="AF17" i="9" s="1"/>
  <c r="AE16" i="9"/>
  <c r="AD16" i="9"/>
  <c r="AF16" i="9" s="1"/>
  <c r="AE15" i="9"/>
  <c r="AD15" i="9"/>
  <c r="AF15" i="9" s="1"/>
  <c r="AE14" i="9"/>
  <c r="AD14" i="9"/>
  <c r="AF14" i="9" s="1"/>
  <c r="AE13" i="9"/>
  <c r="AD13" i="9"/>
  <c r="AF13" i="9" s="1"/>
  <c r="E50" i="7"/>
  <c r="E61" i="6"/>
  <c r="E50" i="4"/>
  <c r="H63" i="6" l="1"/>
  <c r="AD49" i="4"/>
  <c r="AD50" i="4"/>
  <c r="E59" i="4"/>
  <c r="J59" i="4"/>
  <c r="U60" i="10" l="1"/>
  <c r="U61" i="10"/>
  <c r="U59" i="10"/>
  <c r="J60" i="10"/>
  <c r="J61" i="10"/>
  <c r="J59" i="10"/>
  <c r="E60" i="10"/>
  <c r="E61" i="10"/>
  <c r="E59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AD51" i="10"/>
  <c r="AD50" i="10"/>
  <c r="AD49" i="10"/>
  <c r="V60" i="9"/>
  <c r="V61" i="9"/>
  <c r="V59" i="9"/>
  <c r="K60" i="9"/>
  <c r="K61" i="9"/>
  <c r="K59" i="9"/>
  <c r="E60" i="9"/>
  <c r="E61" i="9"/>
  <c r="E59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AD51" i="9"/>
  <c r="AD50" i="9"/>
  <c r="AD49" i="9"/>
  <c r="W60" i="7"/>
  <c r="W61" i="7"/>
  <c r="W59" i="7"/>
  <c r="K60" i="7"/>
  <c r="K61" i="7"/>
  <c r="K59" i="7"/>
  <c r="E60" i="7"/>
  <c r="E61" i="7"/>
  <c r="E59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AD51" i="7"/>
  <c r="AD50" i="7"/>
  <c r="AD49" i="7"/>
  <c r="T72" i="6"/>
  <c r="T73" i="6"/>
  <c r="T70" i="6"/>
  <c r="J72" i="6"/>
  <c r="J73" i="6"/>
  <c r="J70" i="6"/>
  <c r="E72" i="6"/>
  <c r="E73" i="6"/>
  <c r="E70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G63" i="6"/>
  <c r="F63" i="6"/>
  <c r="E63" i="6"/>
  <c r="AD62" i="6"/>
  <c r="AD61" i="6"/>
  <c r="AD59" i="6"/>
  <c r="J60" i="4"/>
  <c r="X61" i="4"/>
  <c r="J61" i="4"/>
  <c r="E61" i="4"/>
  <c r="X60" i="4"/>
  <c r="E60" i="4"/>
  <c r="X59" i="4"/>
  <c r="AC52" i="4"/>
  <c r="AB52" i="4"/>
  <c r="AA52" i="4"/>
  <c r="Z52" i="4"/>
  <c r="Y52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AD51" i="4"/>
  <c r="AD61" i="10" l="1"/>
  <c r="G75" i="10" s="1"/>
  <c r="W62" i="7"/>
  <c r="G68" i="7" s="1"/>
  <c r="AD60" i="9"/>
  <c r="AD61" i="9"/>
  <c r="AD52" i="9"/>
  <c r="AE52" i="9" s="1"/>
  <c r="AD59" i="9"/>
  <c r="K62" i="9"/>
  <c r="E62" i="9"/>
  <c r="V62" i="9"/>
  <c r="AD59" i="7"/>
  <c r="K62" i="7"/>
  <c r="F66" i="7" s="1"/>
  <c r="AD60" i="7"/>
  <c r="E62" i="7"/>
  <c r="E66" i="7" s="1"/>
  <c r="AD61" i="7"/>
  <c r="AD52" i="7"/>
  <c r="AE52" i="7" s="1"/>
  <c r="AD63" i="6"/>
  <c r="AD73" i="6"/>
  <c r="J74" i="6"/>
  <c r="F79" i="6" s="1"/>
  <c r="T74" i="6"/>
  <c r="G79" i="6" s="1"/>
  <c r="E62" i="10"/>
  <c r="J62" i="10"/>
  <c r="AD52" i="10"/>
  <c r="AD59" i="10"/>
  <c r="U62" i="10"/>
  <c r="G66" i="10" s="1"/>
  <c r="E74" i="10"/>
  <c r="AD60" i="10"/>
  <c r="E74" i="6"/>
  <c r="E79" i="6" s="1"/>
  <c r="AD70" i="6"/>
  <c r="AD72" i="6"/>
  <c r="J62" i="4"/>
  <c r="F67" i="4" s="1"/>
  <c r="X62" i="4"/>
  <c r="G68" i="4" s="1"/>
  <c r="AD60" i="4"/>
  <c r="AD59" i="4"/>
  <c r="AD61" i="4"/>
  <c r="AD52" i="4"/>
  <c r="E62" i="4"/>
  <c r="E66" i="4" s="1"/>
  <c r="AF60" i="6" l="1"/>
  <c r="AF62" i="6"/>
  <c r="AF61" i="6"/>
  <c r="AF59" i="6"/>
  <c r="F75" i="10"/>
  <c r="E75" i="10"/>
  <c r="G66" i="7"/>
  <c r="G67" i="7"/>
  <c r="E67" i="7"/>
  <c r="F80" i="6"/>
  <c r="E78" i="6"/>
  <c r="G78" i="6"/>
  <c r="AE52" i="4"/>
  <c r="AE49" i="4"/>
  <c r="AE51" i="9"/>
  <c r="E66" i="9"/>
  <c r="F68" i="9"/>
  <c r="AE50" i="9"/>
  <c r="AE49" i="9"/>
  <c r="G66" i="9"/>
  <c r="E67" i="9"/>
  <c r="G68" i="9"/>
  <c r="G67" i="9"/>
  <c r="F66" i="9"/>
  <c r="AD62" i="9"/>
  <c r="F67" i="9"/>
  <c r="F68" i="7"/>
  <c r="AD62" i="7"/>
  <c r="AE49" i="7"/>
  <c r="F67" i="7"/>
  <c r="AE50" i="7"/>
  <c r="E68" i="7"/>
  <c r="AE51" i="7"/>
  <c r="AD74" i="6"/>
  <c r="AE52" i="10"/>
  <c r="F66" i="10"/>
  <c r="F68" i="10"/>
  <c r="F67" i="10"/>
  <c r="AE50" i="10"/>
  <c r="F74" i="10"/>
  <c r="AE49" i="10"/>
  <c r="G67" i="10"/>
  <c r="G74" i="10"/>
  <c r="AE51" i="10"/>
  <c r="G68" i="10"/>
  <c r="G73" i="10"/>
  <c r="F73" i="10"/>
  <c r="E73" i="10"/>
  <c r="F72" i="10"/>
  <c r="G72" i="10"/>
  <c r="E72" i="10"/>
  <c r="AD62" i="10"/>
  <c r="E68" i="10"/>
  <c r="E67" i="10"/>
  <c r="E66" i="10"/>
  <c r="E68" i="9"/>
  <c r="F81" i="6"/>
  <c r="E81" i="6"/>
  <c r="E80" i="6"/>
  <c r="G80" i="6"/>
  <c r="G81" i="6"/>
  <c r="F78" i="6"/>
  <c r="F68" i="4"/>
  <c r="F66" i="4"/>
  <c r="G66" i="4"/>
  <c r="G67" i="4"/>
  <c r="E67" i="4"/>
  <c r="E68" i="4"/>
  <c r="AE51" i="4"/>
  <c r="AD62" i="4"/>
  <c r="AE50" i="4"/>
  <c r="G69" i="9" l="1"/>
  <c r="F69" i="9"/>
  <c r="F82" i="6"/>
  <c r="F69" i="7"/>
  <c r="E69" i="9"/>
  <c r="E69" i="7"/>
  <c r="G69" i="7"/>
  <c r="E82" i="6"/>
  <c r="G82" i="6"/>
  <c r="AF63" i="6"/>
  <c r="H75" i="10"/>
  <c r="H72" i="10"/>
  <c r="H73" i="10"/>
  <c r="F69" i="10"/>
  <c r="H74" i="10"/>
  <c r="G69" i="4"/>
  <c r="G69" i="10"/>
  <c r="E69" i="10"/>
  <c r="E69" i="4"/>
  <c r="F69" i="4"/>
</calcChain>
</file>

<file path=xl/sharedStrings.xml><?xml version="1.0" encoding="utf-8"?>
<sst xmlns="http://schemas.openxmlformats.org/spreadsheetml/2006/main" count="1334" uniqueCount="129">
  <si>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</si>
  <si>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</si>
  <si>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</si>
  <si>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</si>
  <si>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</si>
  <si>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</si>
  <si>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</si>
  <si>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</si>
  <si>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</si>
  <si>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</si>
  <si>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</si>
  <si>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</si>
  <si>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</si>
  <si>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</si>
  <si>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</si>
  <si>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</si>
  <si>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</si>
  <si>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</si>
  <si>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</si>
  <si>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</si>
  <si>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</si>
  <si>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</si>
  <si>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</si>
  <si>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</si>
  <si>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</si>
  <si>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</si>
  <si>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</si>
  <si>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</si>
  <si>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</si>
  <si>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</si>
  <si>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</si>
  <si>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</si>
  <si>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</si>
  <si>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</si>
  <si>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</si>
  <si>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</si>
  <si>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</si>
  <si>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</si>
  <si>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</si>
  <si>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</si>
  <si>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</si>
  <si>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</si>
  <si>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</si>
  <si>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</si>
  <si>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</si>
  <si>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</si>
  <si>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</si>
  <si>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</si>
  <si>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</si>
  <si>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</si>
  <si>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</si>
  <si>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</si>
  <si>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</si>
  <si>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</si>
  <si>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</si>
  <si>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</si>
  <si>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</si>
  <si>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</si>
  <si>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</si>
  <si>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</si>
  <si>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</si>
  <si>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</si>
  <si>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</si>
  <si>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</si>
  <si>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</si>
  <si>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</si>
  <si>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</si>
  <si>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</si>
  <si>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</si>
  <si>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</si>
  <si>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</si>
  <si>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</si>
  <si>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</si>
  <si>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</si>
  <si>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</si>
  <si>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</si>
  <si>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</si>
  <si>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</si>
  <si>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</si>
  <si>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</si>
  <si>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lllllllllllllllllllllllllll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</si>
  <si>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</si>
  <si>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</si>
  <si>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</si>
  <si>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</si>
  <si>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</si>
  <si>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</si>
  <si>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</si>
  <si>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</si>
  <si>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</si>
  <si>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</si>
  <si>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</si>
  <si>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</si>
  <si>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</si>
  <si>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</si>
  <si>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</si>
  <si>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</si>
  <si>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LLAQNQUE CHOQUE Edwin</t>
  </si>
  <si>
    <t>MORALES LEMA  Saul</t>
  </si>
  <si>
    <t>FORAQUITA CCAMA Raul Yerson</t>
  </si>
  <si>
    <t>LLANQUE LUPACA Duberly</t>
  </si>
  <si>
    <t>LLANQUE PEREZ Carina Esperanza</t>
  </si>
  <si>
    <t>LLANQUE CHOQUE Yhon Deyvis</t>
  </si>
  <si>
    <t>VILCA LLANQUE Michelle Adecila</t>
  </si>
  <si>
    <t>CATARI ALANOCA Yakelin Lizet</t>
  </si>
  <si>
    <t>CHILLE CCOPA Kelly</t>
  </si>
  <si>
    <t>FLORES MORALES Ronald Alex</t>
  </si>
  <si>
    <t>HUANACJUN I JILA Yobana</t>
  </si>
  <si>
    <t>LLANQUE HUANACUNI Yudith Evelin</t>
  </si>
  <si>
    <t>LLANQUE ROQUE Jose Antonio</t>
  </si>
  <si>
    <t>LUPACA VILCA Elizabeth Maribel</t>
  </si>
  <si>
    <t>MAMANI VILCA Eufemia Brigida</t>
  </si>
  <si>
    <t>VILCA CCOPA Miller Isaias</t>
  </si>
  <si>
    <t>VILCA LLANQUE Erica Luz</t>
  </si>
  <si>
    <t xml:space="preserve"> ZAPANA LLANQUE Maria Fernanda</t>
  </si>
  <si>
    <t>JUAN VBELASCO ALVARADO</t>
  </si>
  <si>
    <t>JAEL EDGAR MENDOZA ENCINAS</t>
  </si>
  <si>
    <t>UNICA</t>
  </si>
  <si>
    <t>JUAN VELASCO ALVARADO</t>
  </si>
  <si>
    <t>FLORES JILA Yovana Milagros</t>
  </si>
  <si>
    <t>HUANACUNI LLANQUE Sonia Yesica</t>
  </si>
  <si>
    <t>HUARAZA FORAQUJITA Moises Idel</t>
  </si>
  <si>
    <t>MAMANI HUANACUNI Yamil</t>
  </si>
  <si>
    <t>MAMANI HUANACUNI Lujis Fernando</t>
  </si>
  <si>
    <t xml:space="preserve">  UNICA</t>
  </si>
  <si>
    <t>MORALES PEREZ Judith Yobana</t>
  </si>
  <si>
    <t>CUSACANI RAMOS Gabi Erika</t>
  </si>
  <si>
    <t>LUPACA VILCA Luz Clarita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</si>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</sst>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0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31" fillId="0" borderId="0" xfId="0" applyFont="1" applyFill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SEC'!$AE$49:$AE$51</c:f>
              <c:numCache>
                <c:formatCode>0%</c:formatCode>
                <c:ptCount val="3"/>
                <c:pt idx="0">
                  <c:v>0.49333333333333335</c:v>
                </c:pt>
                <c:pt idx="1">
                  <c:v>0.50666666666666671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SEC'!$E$66:$G$66</c:f>
              <c:numCache>
                <c:formatCode>0%</c:formatCode>
                <c:ptCount val="3"/>
                <c:pt idx="0">
                  <c:v>0.58181818181818179</c:v>
                </c:pt>
                <c:pt idx="1">
                  <c:v>0.3728813559322034</c:v>
                </c:pt>
                <c:pt idx="2">
                  <c:v>0.28282828282828282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SEC'!$E$67:$G$67</c:f>
              <c:numCache>
                <c:formatCode>0%</c:formatCode>
                <c:ptCount val="3"/>
                <c:pt idx="0">
                  <c:v>0.32727272727272727</c:v>
                </c:pt>
                <c:pt idx="1">
                  <c:v>0.5423728813559322</c:v>
                </c:pt>
                <c:pt idx="2">
                  <c:v>0.6262626262626263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SEC'!$E$68:$G$68</c:f>
              <c:numCache>
                <c:formatCode>0%</c:formatCode>
                <c:ptCount val="3"/>
                <c:pt idx="0">
                  <c:v>9.0909090909090912E-2</c:v>
                </c:pt>
                <c:pt idx="1">
                  <c:v>8.4745762711864403E-2</c:v>
                </c:pt>
                <c:pt idx="2">
                  <c:v>9.0909090909090912E-2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'PRIMERO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SEC'!$E$66:$G$66</c:f>
              <c:numCache>
                <c:formatCode>0%</c:formatCode>
                <c:ptCount val="3"/>
                <c:pt idx="0">
                  <c:v>0.4</c:v>
                </c:pt>
                <c:pt idx="1">
                  <c:v>0.5</c:v>
                </c:pt>
                <c:pt idx="2">
                  <c:v>0.55555555555555558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SEC'!$E$67:$G$67</c:f>
              <c:numCache>
                <c:formatCode>0%</c:formatCode>
                <c:ptCount val="3"/>
                <c:pt idx="0">
                  <c:v>0.6</c:v>
                </c:pt>
                <c:pt idx="1">
                  <c:v>0.5</c:v>
                </c:pt>
                <c:pt idx="2">
                  <c:v>0.44444444444444442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SEC'!$D$59:$D$62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SEC'!$AF$59:$AF$62</c:f>
              <c:numCache>
                <c:formatCode>0%</c:formatCode>
                <c:ptCount val="4"/>
                <c:pt idx="0">
                  <c:v>0.52</c:v>
                </c:pt>
                <c:pt idx="1">
                  <c:v>0</c:v>
                </c:pt>
                <c:pt idx="2">
                  <c:v>0.48</c:v>
                </c:pt>
                <c:pt idx="3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SEC'!$E$78:$G$78</c:f>
              <c:numCache>
                <c:formatCode>0%</c:formatCode>
                <c:ptCount val="3"/>
                <c:pt idx="0">
                  <c:v>0.6</c:v>
                </c:pt>
                <c:pt idx="1">
                  <c:v>0.4</c:v>
                </c:pt>
                <c:pt idx="2">
                  <c:v>0.6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SEC'!$E$79:$G$79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SEC'!$E$80:$G$80</c:f>
              <c:numCache>
                <c:formatCode>0%</c:formatCode>
                <c:ptCount val="3"/>
                <c:pt idx="0">
                  <c:v>0.4</c:v>
                </c:pt>
                <c:pt idx="1">
                  <c:v>0.6</c:v>
                </c:pt>
                <c:pt idx="2">
                  <c:v>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SEC'!$E$77:$G$77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SEC'!$E$81:$G$81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SEC'!$AE$49:$AE$51</c:f>
              <c:numCache>
                <c:formatCode>0%</c:formatCode>
                <c:ptCount val="3"/>
                <c:pt idx="0">
                  <c:v>0.37903225806451613</c:v>
                </c:pt>
                <c:pt idx="1">
                  <c:v>0.42741935483870969</c:v>
                </c:pt>
                <c:pt idx="2">
                  <c:v>0.19354838709677419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SEC'!$E$66:$G$66</c:f>
              <c:numCache>
                <c:formatCode>0%</c:formatCode>
                <c:ptCount val="3"/>
                <c:pt idx="0">
                  <c:v>0.36666666666666664</c:v>
                </c:pt>
                <c:pt idx="1">
                  <c:v>0.38983050847457629</c:v>
                </c:pt>
                <c:pt idx="2">
                  <c:v>0.37142857142857144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SEC'!$E$67:$G$67</c:f>
              <c:numCache>
                <c:formatCode>0%</c:formatCode>
                <c:ptCount val="3"/>
                <c:pt idx="0">
                  <c:v>0.43333333333333335</c:v>
                </c:pt>
                <c:pt idx="1">
                  <c:v>0.42372881355932202</c:v>
                </c:pt>
                <c:pt idx="2">
                  <c:v>0.42857142857142855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SEC'!$E$68:$G$68</c:f>
              <c:numCache>
                <c:formatCode>0%</c:formatCode>
                <c:ptCount val="3"/>
                <c:pt idx="0">
                  <c:v>0.2</c:v>
                </c:pt>
                <c:pt idx="1">
                  <c:v>0.1864406779661017</c:v>
                </c:pt>
                <c:pt idx="2">
                  <c:v>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SEC'!$AE$49:$AE$51</c:f>
              <c:numCache>
                <c:formatCode>0%</c:formatCode>
                <c:ptCount val="3"/>
                <c:pt idx="0">
                  <c:v>0.432</c:v>
                </c:pt>
                <c:pt idx="1">
                  <c:v>0.56799999999999995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SEC'!$D$66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SEC'!$E$66:$G$66</c:f>
              <c:numCache>
                <c:formatCode>0%</c:formatCode>
                <c:ptCount val="3"/>
                <c:pt idx="0">
                  <c:v>0.56666666666666665</c:v>
                </c:pt>
                <c:pt idx="1">
                  <c:v>0.34545454545454546</c:v>
                </c:pt>
                <c:pt idx="2">
                  <c:v>0.45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SEC'!$D$67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SEC'!$E$67:$G$67</c:f>
              <c:numCache>
                <c:formatCode>0%</c:formatCode>
                <c:ptCount val="3"/>
                <c:pt idx="0">
                  <c:v>0.43333333333333335</c:v>
                </c:pt>
                <c:pt idx="1">
                  <c:v>0.65454545454545454</c:v>
                </c:pt>
                <c:pt idx="2">
                  <c:v>0.55000000000000004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SEC'!$D$68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SEC'!$E$65:$G$65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SEC'!$E$68:$G$68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SEC'!$D$49:$D$51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SEC'!$AE$49:$AE$51</c:f>
              <c:numCache>
                <c:formatCode>0%</c:formatCode>
                <c:ptCount val="3"/>
                <c:pt idx="0">
                  <c:v>0.38235294117647056</c:v>
                </c:pt>
                <c:pt idx="1">
                  <c:v>0.52941176470588236</c:v>
                </c:pt>
                <c:pt idx="2">
                  <c:v>8.8235294117647065E-2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69</xdr:row>
      <xdr:rowOff>115186</xdr:rowOff>
    </xdr:from>
    <xdr:to>
      <xdr:col>11</xdr:col>
      <xdr:colOff>35440</xdr:colOff>
      <xdr:row>84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168869</xdr:colOff>
      <xdr:row>67</xdr:row>
      <xdr:rowOff>11022</xdr:rowOff>
    </xdr:from>
    <xdr:to>
      <xdr:col>29</xdr:col>
      <xdr:colOff>620233</xdr:colOff>
      <xdr:row>84</xdr:row>
      <xdr:rowOff>159488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276602</xdr:colOff>
      <xdr:row>83</xdr:row>
      <xdr:rowOff>170388</xdr:rowOff>
    </xdr:from>
    <xdr:to>
      <xdr:col>10</xdr:col>
      <xdr:colOff>399678</xdr:colOff>
      <xdr:row>98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3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11</xdr:col>
      <xdr:colOff>15003</xdr:colOff>
      <xdr:row>82</xdr:row>
      <xdr:rowOff>181397</xdr:rowOff>
    </xdr:from>
    <xdr:to>
      <xdr:col>22</xdr:col>
      <xdr:colOff>373224</xdr:colOff>
      <xdr:row>98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31</xdr:col>
      <xdr:colOff>0</xdr:colOff>
      <xdr:row>3</xdr:row>
      <xdr:rowOff>0</xdr:rowOff>
    </xdr:from>
    <xdr:to>
      <xdr:col>32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69</xdr:row>
      <xdr:rowOff>25592</xdr:rowOff>
    </xdr:from>
    <xdr:to>
      <xdr:col>10</xdr:col>
      <xdr:colOff>196824</xdr:colOff>
      <xdr:row>83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68</xdr:row>
      <xdr:rowOff>160546</xdr:rowOff>
    </xdr:from>
    <xdr:to>
      <xdr:col>27</xdr:col>
      <xdr:colOff>366519</xdr:colOff>
      <xdr:row>83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133804</xdr:colOff>
      <xdr:row>0</xdr:row>
      <xdr:rowOff>102055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35429" y="102055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118946</xdr:colOff>
      <xdr:row>69</xdr:row>
      <xdr:rowOff>67236</xdr:rowOff>
    </xdr:from>
    <xdr:to>
      <xdr:col>9</xdr:col>
      <xdr:colOff>145677</xdr:colOff>
      <xdr:row>83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268939</xdr:colOff>
      <xdr:row>69</xdr:row>
      <xdr:rowOff>41461</xdr:rowOff>
    </xdr:from>
    <xdr:to>
      <xdr:col>25</xdr:col>
      <xdr:colOff>56028</xdr:colOff>
      <xdr:row>83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343958</xdr:colOff>
      <xdr:row>1</xdr:row>
      <xdr:rowOff>66146</xdr:rowOff>
    </xdr:from>
    <xdr:to>
      <xdr:col>30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331858</xdr:colOff>
      <xdr:row>76</xdr:row>
      <xdr:rowOff>44824</xdr:rowOff>
    </xdr:from>
    <xdr:to>
      <xdr:col>11</xdr:col>
      <xdr:colOff>246530</xdr:colOff>
      <xdr:row>90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214155</xdr:colOff>
      <xdr:row>69</xdr:row>
      <xdr:rowOff>162360</xdr:rowOff>
    </xdr:from>
    <xdr:to>
      <xdr:col>29</xdr:col>
      <xdr:colOff>52916</xdr:colOff>
      <xdr:row>90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26458</xdr:colOff>
      <xdr:row>1</xdr:row>
      <xdr:rowOff>66147</xdr:rowOff>
    </xdr:from>
    <xdr:to>
      <xdr:col>30</xdr:col>
      <xdr:colOff>406034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97"/>
  <sheetViews>
    <sheetView topLeftCell="A4" zoomScale="65" zoomScaleNormal="65" workbookViewId="0">
      <selection activeCell="AC14" sqref="AC14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 x14ac:dyDescent="0.35">
      <c r="D2" s="156" t="s">
        <v>67</v>
      </c>
      <c r="E2" s="156"/>
      <c r="F2" s="156"/>
      <c r="G2" s="156"/>
      <c r="H2" s="156"/>
      <c r="I2" s="156"/>
      <c r="J2" s="156"/>
      <c r="K2" s="156"/>
      <c r="L2" s="156"/>
      <c r="M2" s="156"/>
      <c r="N2" s="156"/>
      <c r="O2" s="156"/>
      <c r="P2" s="156"/>
      <c r="Q2" s="156"/>
      <c r="R2" s="156"/>
      <c r="S2" s="156"/>
      <c r="T2" s="156"/>
      <c r="U2" s="156"/>
      <c r="V2" s="156"/>
      <c r="W2" s="156"/>
      <c r="X2" s="156"/>
      <c r="Y2" s="156"/>
      <c r="Z2" s="156"/>
      <c r="AA2" s="156"/>
      <c r="AB2" s="156"/>
      <c r="AC2" s="156"/>
      <c r="AD2" s="156"/>
      <c r="AE2" s="156"/>
    </row>
    <row r="6" spans="3:35" x14ac:dyDescent="0.25">
      <c r="AD6" s="145"/>
      <c r="AE6" s="145"/>
    </row>
    <row r="7" spans="3:35" ht="22.15" customHeight="1" x14ac:dyDescent="0.35">
      <c r="D7" s="135" t="s">
        <v>68</v>
      </c>
      <c r="E7" s="159" t="s">
        <v>118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3</v>
      </c>
      <c r="Y7" s="155"/>
    </row>
    <row r="8" spans="3:35" ht="22.15" customHeight="1" x14ac:dyDescent="0.35">
      <c r="D8" s="136" t="s">
        <v>47</v>
      </c>
      <c r="E8" s="157" t="s">
        <v>116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117</v>
      </c>
      <c r="Y8" s="155"/>
      <c r="Z8" s="68"/>
      <c r="AA8" s="68"/>
      <c r="AD8" s="153"/>
      <c r="AE8" s="153"/>
      <c r="AF8" s="153"/>
      <c r="AG8" s="153"/>
      <c r="AH8" s="153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 x14ac:dyDescent="0.25">
      <c r="C10" s="163" t="s">
        <v>38</v>
      </c>
      <c r="D10" s="164"/>
      <c r="E10" s="168" t="s">
        <v>92</v>
      </c>
      <c r="F10" s="169"/>
      <c r="G10" s="169"/>
      <c r="H10" s="169"/>
      <c r="I10" s="170"/>
      <c r="J10" s="165" t="s">
        <v>93</v>
      </c>
      <c r="K10" s="166"/>
      <c r="L10" s="166"/>
      <c r="M10" s="166"/>
      <c r="N10" s="167"/>
      <c r="O10" s="165" t="s">
        <v>94</v>
      </c>
      <c r="P10" s="166"/>
      <c r="Q10" s="166"/>
      <c r="R10" s="166"/>
      <c r="S10" s="167"/>
      <c r="T10" s="165" t="s">
        <v>95</v>
      </c>
      <c r="U10" s="166"/>
      <c r="V10" s="166"/>
      <c r="W10" s="166"/>
      <c r="X10" s="167"/>
      <c r="Y10" s="165" t="s">
        <v>96</v>
      </c>
      <c r="Z10" s="166"/>
      <c r="AA10" s="166"/>
      <c r="AB10" s="166"/>
      <c r="AC10" s="167"/>
      <c r="AD10" s="162" t="s">
        <v>41</v>
      </c>
      <c r="AE10" s="162"/>
      <c r="AF10" s="162"/>
    </row>
    <row r="11" spans="3:35" ht="22.15" customHeight="1" thickBot="1" x14ac:dyDescent="0.3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 x14ac:dyDescent="0.25">
      <c r="C12" s="57">
        <v>1</v>
      </c>
      <c r="D12" s="55" t="s">
        <v>97</v>
      </c>
      <c r="E12" s="64" t="s">
        <v>44</v>
      </c>
      <c r="F12" s="64" t="s">
        <v>44</v>
      </c>
      <c r="G12" s="64" t="s">
        <v>44</v>
      </c>
      <c r="H12" s="64" t="s">
        <v>44</v>
      </c>
      <c r="I12" s="64" t="s">
        <v>44</v>
      </c>
      <c r="J12" s="64" t="s">
        <v>51</v>
      </c>
      <c r="K12" s="64" t="s">
        <v>44</v>
      </c>
      <c r="L12" s="64" t="s">
        <v>51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44</v>
      </c>
      <c r="R12" s="64" t="s">
        <v>51</v>
      </c>
      <c r="S12" s="64" t="s">
        <v>51</v>
      </c>
      <c r="T12" s="64" t="s">
        <v>51</v>
      </c>
      <c r="U12" s="64" t="s">
        <v>51</v>
      </c>
      <c r="V12" s="64" t="s">
        <v>44</v>
      </c>
      <c r="W12" s="64" t="s">
        <v>51</v>
      </c>
      <c r="X12" s="64" t="s">
        <v>44</v>
      </c>
      <c r="Y12" s="64" t="s">
        <v>44</v>
      </c>
      <c r="Z12" s="64" t="s">
        <v>44</v>
      </c>
      <c r="AA12" s="64" t="s">
        <v>51</v>
      </c>
      <c r="AB12" s="64" t="s">
        <v>51</v>
      </c>
      <c r="AC12" s="64" t="s">
        <v>44</v>
      </c>
      <c r="AD12" s="115">
        <f>COUNTIF(E12:AC12,"✔")</f>
        <v>11</v>
      </c>
      <c r="AE12" s="117">
        <f>COUNTIF(E12:AC12,"X")</f>
        <v>14</v>
      </c>
      <c r="AF12" s="119">
        <f>COUNTIF(E12:AC12,"–")</f>
        <v>0</v>
      </c>
      <c r="AH12" s="151" t="s">
        <v>46</v>
      </c>
      <c r="AI12" s="152"/>
    </row>
    <row r="13" spans="3:35" ht="19.149999999999999" customHeight="1" x14ac:dyDescent="0.25">
      <c r="C13" s="57">
        <v>2</v>
      </c>
      <c r="D13" s="55" t="s">
        <v>98</v>
      </c>
      <c r="E13" s="64" t="s">
        <v>44</v>
      </c>
      <c r="F13" s="64" t="s">
        <v>44</v>
      </c>
      <c r="G13" s="64" t="s">
        <v>44</v>
      </c>
      <c r="H13" s="64" t="s">
        <v>51</v>
      </c>
      <c r="I13" s="64" t="s">
        <v>51</v>
      </c>
      <c r="J13" s="64" t="s">
        <v>51</v>
      </c>
      <c r="K13" s="64" t="s">
        <v>44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51</v>
      </c>
      <c r="Q13" s="64" t="s">
        <v>51</v>
      </c>
      <c r="R13" s="64" t="s">
        <v>51</v>
      </c>
      <c r="S13" s="64" t="s">
        <v>44</v>
      </c>
      <c r="T13" s="64" t="s">
        <v>51</v>
      </c>
      <c r="U13" s="64" t="s">
        <v>44</v>
      </c>
      <c r="V13" s="64" t="s">
        <v>44</v>
      </c>
      <c r="W13" s="64" t="s">
        <v>44</v>
      </c>
      <c r="X13" s="64" t="s">
        <v>44</v>
      </c>
      <c r="Y13" s="64" t="s">
        <v>44</v>
      </c>
      <c r="Z13" s="64" t="s">
        <v>51</v>
      </c>
      <c r="AA13" s="64" t="s">
        <v>51</v>
      </c>
      <c r="AB13" s="64" t="s">
        <v>51</v>
      </c>
      <c r="AC13" s="64" t="s">
        <v>51</v>
      </c>
      <c r="AD13" s="115">
        <f t="shared" ref="AD13:AD45" si="0">COUNTIF(E13:AC13,"✔")</f>
        <v>12</v>
      </c>
      <c r="AE13" s="117">
        <f t="shared" ref="AE13:AE45" si="1">COUNTIF(E13:AC13,"X")</f>
        <v>13</v>
      </c>
      <c r="AF13" s="119">
        <f t="shared" ref="AF13:AF45" si="2">COUNTIF(E13:AC13,"–")</f>
        <v>0</v>
      </c>
      <c r="AH13" s="70" t="s">
        <v>48</v>
      </c>
      <c r="AI13" s="71" t="s">
        <v>51</v>
      </c>
    </row>
    <row r="14" spans="3:35" ht="19.149999999999999" customHeight="1" x14ac:dyDescent="0.25">
      <c r="C14" s="57">
        <v>3</v>
      </c>
      <c r="D14" s="55" t="s">
        <v>125</v>
      </c>
      <c r="E14" s="64" t="s">
        <v>44</v>
      </c>
      <c r="F14" s="64" t="s">
        <v>51</v>
      </c>
      <c r="G14" s="64" t="s">
        <v>44</v>
      </c>
      <c r="H14" s="64" t="s">
        <v>51</v>
      </c>
      <c r="I14" s="64" t="s">
        <v>51</v>
      </c>
      <c r="J14" s="64" t="s">
        <v>51</v>
      </c>
      <c r="K14" s="64" t="s">
        <v>51</v>
      </c>
      <c r="L14" s="64" t="s">
        <v>44</v>
      </c>
      <c r="M14" s="64" t="s">
        <v>51</v>
      </c>
      <c r="N14" s="64" t="s">
        <v>51</v>
      </c>
      <c r="O14" s="64" t="s">
        <v>44</v>
      </c>
      <c r="P14" s="64" t="s">
        <v>44</v>
      </c>
      <c r="Q14" s="64" t="s">
        <v>51</v>
      </c>
      <c r="R14" s="64" t="s">
        <v>51</v>
      </c>
      <c r="S14" s="64" t="s">
        <v>44</v>
      </c>
      <c r="T14" s="64" t="s">
        <v>44</v>
      </c>
      <c r="U14" s="64" t="s">
        <v>44</v>
      </c>
      <c r="V14" s="64" t="s">
        <v>51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44</v>
      </c>
      <c r="AC14" s="64" t="s">
        <v>51</v>
      </c>
      <c r="AD14" s="115">
        <f t="shared" si="0"/>
        <v>14</v>
      </c>
      <c r="AE14" s="117">
        <f t="shared" si="1"/>
        <v>11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 x14ac:dyDescent="0.3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115">
        <f t="shared" si="0"/>
        <v>0</v>
      </c>
      <c r="AE15" s="117">
        <f t="shared" si="1"/>
        <v>0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 x14ac:dyDescent="0.25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115">
        <f t="shared" si="0"/>
        <v>0</v>
      </c>
      <c r="AE16" s="117">
        <f t="shared" si="1"/>
        <v>0</v>
      </c>
      <c r="AF16" s="119">
        <f t="shared" si="2"/>
        <v>0</v>
      </c>
      <c r="AH16" s="62"/>
      <c r="AI16" s="62"/>
    </row>
    <row r="17" spans="3:32" ht="19.149999999999999" customHeight="1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15">
        <f t="shared" si="0"/>
        <v>0</v>
      </c>
      <c r="AE17" s="117">
        <f t="shared" si="1"/>
        <v>0</v>
      </c>
      <c r="AF17" s="119">
        <f t="shared" si="2"/>
        <v>0</v>
      </c>
    </row>
    <row r="18" spans="3:32" ht="19.149999999999999" customHeight="1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15">
        <f t="shared" si="0"/>
        <v>0</v>
      </c>
      <c r="AE18" s="117">
        <f t="shared" si="1"/>
        <v>0</v>
      </c>
      <c r="AF18" s="119">
        <f t="shared" si="2"/>
        <v>0</v>
      </c>
    </row>
    <row r="19" spans="3:32" ht="19.149999999999999" customHeight="1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15">
        <f t="shared" si="0"/>
        <v>0</v>
      </c>
      <c r="AE19" s="117">
        <f t="shared" si="1"/>
        <v>0</v>
      </c>
      <c r="AF19" s="119">
        <f t="shared" si="2"/>
        <v>0</v>
      </c>
    </row>
    <row r="20" spans="3:32" ht="19.149999999999999" customHeight="1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15">
        <f t="shared" si="0"/>
        <v>0</v>
      </c>
      <c r="AE20" s="117">
        <f t="shared" si="1"/>
        <v>0</v>
      </c>
      <c r="AF20" s="119">
        <f t="shared" si="2"/>
        <v>0</v>
      </c>
    </row>
    <row r="21" spans="3:32" ht="19.149999999999999" customHeight="1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15">
        <f t="shared" si="0"/>
        <v>0</v>
      </c>
      <c r="AE21" s="117">
        <f t="shared" si="1"/>
        <v>0</v>
      </c>
      <c r="AF21" s="119">
        <f t="shared" si="2"/>
        <v>0</v>
      </c>
    </row>
    <row r="22" spans="3:32" ht="19.149999999999999" customHeight="1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15">
        <f t="shared" si="0"/>
        <v>0</v>
      </c>
      <c r="AE22" s="117">
        <f t="shared" si="1"/>
        <v>0</v>
      </c>
      <c r="AF22" s="119">
        <f t="shared" si="2"/>
        <v>0</v>
      </c>
    </row>
    <row r="23" spans="3:32" ht="19.149999999999999" customHeight="1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15">
        <f t="shared" si="0"/>
        <v>0</v>
      </c>
      <c r="AE23" s="117">
        <f t="shared" si="1"/>
        <v>0</v>
      </c>
      <c r="AF23" s="119">
        <f t="shared" si="2"/>
        <v>0</v>
      </c>
    </row>
    <row r="24" spans="3:32" ht="19.149999999999999" customHeight="1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15">
        <f t="shared" si="0"/>
        <v>0</v>
      </c>
      <c r="AE24" s="117">
        <f t="shared" si="1"/>
        <v>0</v>
      </c>
      <c r="AF24" s="119">
        <f t="shared" si="2"/>
        <v>0</v>
      </c>
    </row>
    <row r="25" spans="3:32" ht="19.14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15">
        <f t="shared" si="0"/>
        <v>0</v>
      </c>
      <c r="AE25" s="117">
        <f t="shared" si="1"/>
        <v>0</v>
      </c>
      <c r="AF25" s="119">
        <f t="shared" si="2"/>
        <v>0</v>
      </c>
    </row>
    <row r="26" spans="3:32" ht="19.14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15">
        <f t="shared" si="0"/>
        <v>0</v>
      </c>
      <c r="AE26" s="117">
        <f t="shared" si="1"/>
        <v>0</v>
      </c>
      <c r="AF26" s="119">
        <f t="shared" si="2"/>
        <v>0</v>
      </c>
    </row>
    <row r="27" spans="3:32" ht="19.14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15">
        <f t="shared" si="0"/>
        <v>0</v>
      </c>
      <c r="AE27" s="117">
        <f t="shared" si="1"/>
        <v>0</v>
      </c>
      <c r="AF27" s="119">
        <f t="shared" si="2"/>
        <v>0</v>
      </c>
    </row>
    <row r="28" spans="3:32" ht="19.14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15">
        <f t="shared" si="0"/>
        <v>0</v>
      </c>
      <c r="AE28" s="117">
        <f t="shared" si="1"/>
        <v>0</v>
      </c>
      <c r="AF28" s="119">
        <f t="shared" si="2"/>
        <v>0</v>
      </c>
    </row>
    <row r="29" spans="3:32" ht="19.14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15">
        <f t="shared" si="0"/>
        <v>0</v>
      </c>
      <c r="AE29" s="117">
        <f t="shared" si="1"/>
        <v>0</v>
      </c>
      <c r="AF29" s="119">
        <f t="shared" si="2"/>
        <v>0</v>
      </c>
    </row>
    <row r="30" spans="3:32" ht="19.14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15">
        <f t="shared" si="0"/>
        <v>0</v>
      </c>
      <c r="AE30" s="117">
        <f t="shared" si="1"/>
        <v>0</v>
      </c>
      <c r="AF30" s="119">
        <f t="shared" si="2"/>
        <v>0</v>
      </c>
    </row>
    <row r="31" spans="3:32" ht="19.14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15">
        <f t="shared" si="0"/>
        <v>0</v>
      </c>
      <c r="AE31" s="117">
        <f t="shared" si="1"/>
        <v>0</v>
      </c>
      <c r="AF31" s="119">
        <f t="shared" si="2"/>
        <v>0</v>
      </c>
    </row>
    <row r="32" spans="3:32" ht="19.14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15">
        <f t="shared" si="0"/>
        <v>0</v>
      </c>
      <c r="AE32" s="117">
        <f t="shared" si="1"/>
        <v>0</v>
      </c>
      <c r="AF32" s="119">
        <f t="shared" si="2"/>
        <v>0</v>
      </c>
    </row>
    <row r="33" spans="3:32" ht="19.14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15">
        <f t="shared" si="0"/>
        <v>0</v>
      </c>
      <c r="AE33" s="117">
        <f t="shared" si="1"/>
        <v>0</v>
      </c>
      <c r="AF33" s="119">
        <f t="shared" si="2"/>
        <v>0</v>
      </c>
    </row>
    <row r="34" spans="3:32" ht="19.14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15">
        <f t="shared" si="0"/>
        <v>0</v>
      </c>
      <c r="AE34" s="117">
        <f t="shared" si="1"/>
        <v>0</v>
      </c>
      <c r="AF34" s="119">
        <f t="shared" si="2"/>
        <v>0</v>
      </c>
    </row>
    <row r="35" spans="3:32" ht="19.14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15">
        <f t="shared" si="0"/>
        <v>0</v>
      </c>
      <c r="AE35" s="117">
        <f t="shared" si="1"/>
        <v>0</v>
      </c>
      <c r="AF35" s="119">
        <f t="shared" si="2"/>
        <v>0</v>
      </c>
    </row>
    <row r="36" spans="3:32" ht="19.14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15">
        <f t="shared" si="0"/>
        <v>0</v>
      </c>
      <c r="AE36" s="117">
        <f t="shared" si="1"/>
        <v>0</v>
      </c>
      <c r="AF36" s="119">
        <f t="shared" si="2"/>
        <v>0</v>
      </c>
    </row>
    <row r="37" spans="3:32" ht="19.14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15">
        <f t="shared" si="0"/>
        <v>0</v>
      </c>
      <c r="AE37" s="117">
        <f t="shared" si="1"/>
        <v>0</v>
      </c>
      <c r="AF37" s="119">
        <f t="shared" si="2"/>
        <v>0</v>
      </c>
    </row>
    <row r="38" spans="3:32" ht="19.14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15">
        <f t="shared" si="0"/>
        <v>0</v>
      </c>
      <c r="AE38" s="117">
        <f t="shared" si="1"/>
        <v>0</v>
      </c>
      <c r="AF38" s="119">
        <f t="shared" si="2"/>
        <v>0</v>
      </c>
    </row>
    <row r="39" spans="3:32" ht="19.14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15">
        <f t="shared" si="0"/>
        <v>0</v>
      </c>
      <c r="AE39" s="117">
        <f t="shared" si="1"/>
        <v>0</v>
      </c>
      <c r="AF39" s="119">
        <f t="shared" si="2"/>
        <v>0</v>
      </c>
    </row>
    <row r="40" spans="3:32" ht="19.14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15">
        <f t="shared" si="0"/>
        <v>0</v>
      </c>
      <c r="AE40" s="117">
        <f t="shared" si="1"/>
        <v>0</v>
      </c>
      <c r="AF40" s="119">
        <f t="shared" si="2"/>
        <v>0</v>
      </c>
    </row>
    <row r="41" spans="3:32" ht="19.14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15">
        <f t="shared" si="0"/>
        <v>0</v>
      </c>
      <c r="AE41" s="117">
        <f t="shared" si="1"/>
        <v>0</v>
      </c>
      <c r="AF41" s="119">
        <f t="shared" si="2"/>
        <v>0</v>
      </c>
    </row>
    <row r="42" spans="3:32" ht="19.14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15">
        <f t="shared" si="0"/>
        <v>0</v>
      </c>
      <c r="AE42" s="117">
        <f t="shared" si="1"/>
        <v>0</v>
      </c>
      <c r="AF42" s="119">
        <f t="shared" si="2"/>
        <v>0</v>
      </c>
    </row>
    <row r="43" spans="3:32" ht="19.14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15">
        <f t="shared" si="0"/>
        <v>0</v>
      </c>
      <c r="AE43" s="117">
        <f t="shared" si="1"/>
        <v>0</v>
      </c>
      <c r="AF43" s="119">
        <f t="shared" si="2"/>
        <v>0</v>
      </c>
    </row>
    <row r="44" spans="3:32" ht="19.14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15">
        <f t="shared" si="0"/>
        <v>0</v>
      </c>
      <c r="AE44" s="117">
        <f t="shared" si="1"/>
        <v>0</v>
      </c>
      <c r="AF44" s="119">
        <f t="shared" si="2"/>
        <v>0</v>
      </c>
    </row>
    <row r="45" spans="3:32" ht="19.14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15">
        <f t="shared" si="0"/>
        <v>0</v>
      </c>
      <c r="AE45" s="117">
        <f t="shared" si="1"/>
        <v>0</v>
      </c>
      <c r="AF45" s="119">
        <f t="shared" si="2"/>
        <v>0</v>
      </c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ht="18" customHeight="1" x14ac:dyDescent="0.25">
      <c r="C49" s="1"/>
      <c r="D49" s="10" t="s">
        <v>35</v>
      </c>
      <c r="E49" s="12">
        <f>COUNTIF(E12:E45,"✔")</f>
        <v>0</v>
      </c>
      <c r="F49" s="12">
        <f t="shared" ref="F49:AC49" si="3">COUNTIF(F12:F45,"✔")</f>
        <v>1</v>
      </c>
      <c r="G49" s="12">
        <f t="shared" si="3"/>
        <v>0</v>
      </c>
      <c r="H49" s="12">
        <f t="shared" si="3"/>
        <v>2</v>
      </c>
      <c r="I49" s="12">
        <f t="shared" si="3"/>
        <v>2</v>
      </c>
      <c r="J49" s="12">
        <f t="shared" si="3"/>
        <v>3</v>
      </c>
      <c r="K49" s="12">
        <f t="shared" si="3"/>
        <v>1</v>
      </c>
      <c r="L49" s="12">
        <f t="shared" si="3"/>
        <v>1</v>
      </c>
      <c r="M49" s="12">
        <f t="shared" si="3"/>
        <v>1</v>
      </c>
      <c r="N49" s="12">
        <f t="shared" si="3"/>
        <v>3</v>
      </c>
      <c r="O49" s="12">
        <f t="shared" si="3"/>
        <v>1</v>
      </c>
      <c r="P49" s="12">
        <f t="shared" si="3"/>
        <v>1</v>
      </c>
      <c r="Q49" s="12">
        <f t="shared" si="3"/>
        <v>2</v>
      </c>
      <c r="R49" s="12">
        <f t="shared" si="3"/>
        <v>3</v>
      </c>
      <c r="S49" s="12">
        <f t="shared" si="3"/>
        <v>1</v>
      </c>
      <c r="T49" s="12">
        <f t="shared" si="3"/>
        <v>2</v>
      </c>
      <c r="U49" s="12">
        <f t="shared" si="3"/>
        <v>1</v>
      </c>
      <c r="V49" s="12">
        <f t="shared" si="3"/>
        <v>1</v>
      </c>
      <c r="W49" s="12">
        <f t="shared" si="3"/>
        <v>1</v>
      </c>
      <c r="X49" s="12">
        <f t="shared" si="3"/>
        <v>1</v>
      </c>
      <c r="Y49" s="12">
        <f t="shared" si="3"/>
        <v>0</v>
      </c>
      <c r="Z49" s="12">
        <f t="shared" si="3"/>
        <v>2</v>
      </c>
      <c r="AA49" s="12">
        <f t="shared" si="3"/>
        <v>3</v>
      </c>
      <c r="AB49" s="12">
        <f t="shared" si="3"/>
        <v>2</v>
      </c>
      <c r="AC49" s="12">
        <f t="shared" si="3"/>
        <v>2</v>
      </c>
      <c r="AD49" s="91">
        <f>SUM(E49:AC49)</f>
        <v>37</v>
      </c>
      <c r="AE49" s="14">
        <f>AD49/$AD$52</f>
        <v>0.49333333333333335</v>
      </c>
    </row>
    <row r="50" spans="3:31" ht="18" customHeight="1" x14ac:dyDescent="0.25">
      <c r="C50" s="1"/>
      <c r="D50" s="69" t="s">
        <v>56</v>
      </c>
      <c r="E50" s="12">
        <f t="shared" ref="E50:AC50" si="4">COUNTIF(E12:E45,"X")</f>
        <v>3</v>
      </c>
      <c r="F50" s="12">
        <f t="shared" si="4"/>
        <v>2</v>
      </c>
      <c r="G50" s="12">
        <f t="shared" si="4"/>
        <v>3</v>
      </c>
      <c r="H50" s="12">
        <f t="shared" si="4"/>
        <v>1</v>
      </c>
      <c r="I50" s="12">
        <f t="shared" si="4"/>
        <v>1</v>
      </c>
      <c r="J50" s="12">
        <f t="shared" si="4"/>
        <v>0</v>
      </c>
      <c r="K50" s="12">
        <f t="shared" si="4"/>
        <v>2</v>
      </c>
      <c r="L50" s="12">
        <f t="shared" si="4"/>
        <v>2</v>
      </c>
      <c r="M50" s="12">
        <f t="shared" si="4"/>
        <v>2</v>
      </c>
      <c r="N50" s="12">
        <f t="shared" si="4"/>
        <v>0</v>
      </c>
      <c r="O50" s="12">
        <f t="shared" si="4"/>
        <v>2</v>
      </c>
      <c r="P50" s="12">
        <f t="shared" si="4"/>
        <v>2</v>
      </c>
      <c r="Q50" s="12">
        <f t="shared" si="4"/>
        <v>1</v>
      </c>
      <c r="R50" s="12">
        <f t="shared" si="4"/>
        <v>0</v>
      </c>
      <c r="S50" s="12">
        <f t="shared" si="4"/>
        <v>2</v>
      </c>
      <c r="T50" s="12">
        <f t="shared" si="4"/>
        <v>1</v>
      </c>
      <c r="U50" s="12">
        <f t="shared" si="4"/>
        <v>2</v>
      </c>
      <c r="V50" s="12">
        <f t="shared" si="4"/>
        <v>2</v>
      </c>
      <c r="W50" s="12">
        <f t="shared" si="4"/>
        <v>2</v>
      </c>
      <c r="X50" s="12">
        <f t="shared" si="4"/>
        <v>2</v>
      </c>
      <c r="Y50" s="12">
        <f t="shared" si="4"/>
        <v>3</v>
      </c>
      <c r="Z50" s="12">
        <f t="shared" si="4"/>
        <v>1</v>
      </c>
      <c r="AA50" s="12">
        <f t="shared" si="4"/>
        <v>0</v>
      </c>
      <c r="AB50" s="12">
        <f t="shared" si="4"/>
        <v>1</v>
      </c>
      <c r="AC50" s="12">
        <f t="shared" si="4"/>
        <v>1</v>
      </c>
      <c r="AD50" s="92">
        <f>SUM(E50:AC50)</f>
        <v>38</v>
      </c>
      <c r="AE50" s="15">
        <f>AD50/$AD$52</f>
        <v>0.50666666666666671</v>
      </c>
    </row>
    <row r="51" spans="3:31" ht="18" customHeight="1" x14ac:dyDescent="0.3">
      <c r="C51" s="1"/>
      <c r="D51" s="43" t="s">
        <v>32</v>
      </c>
      <c r="E51" s="12">
        <f t="shared" ref="E51:AC51" si="5">COUNTIF(E12:E45,"–")</f>
        <v>0</v>
      </c>
      <c r="F51" s="12">
        <f t="shared" si="5"/>
        <v>0</v>
      </c>
      <c r="G51" s="12">
        <f t="shared" si="5"/>
        <v>0</v>
      </c>
      <c r="H51" s="12">
        <f t="shared" si="5"/>
        <v>0</v>
      </c>
      <c r="I51" s="12">
        <f t="shared" si="5"/>
        <v>0</v>
      </c>
      <c r="J51" s="12">
        <f t="shared" si="5"/>
        <v>0</v>
      </c>
      <c r="K51" s="12">
        <f t="shared" si="5"/>
        <v>0</v>
      </c>
      <c r="L51" s="12">
        <f t="shared" si="5"/>
        <v>0</v>
      </c>
      <c r="M51" s="12">
        <f t="shared" si="5"/>
        <v>0</v>
      </c>
      <c r="N51" s="12">
        <f t="shared" si="5"/>
        <v>0</v>
      </c>
      <c r="O51" s="12">
        <f t="shared" si="5"/>
        <v>0</v>
      </c>
      <c r="P51" s="12">
        <f t="shared" si="5"/>
        <v>0</v>
      </c>
      <c r="Q51" s="12">
        <f t="shared" si="5"/>
        <v>0</v>
      </c>
      <c r="R51" s="12">
        <f t="shared" si="5"/>
        <v>0</v>
      </c>
      <c r="S51" s="12">
        <f t="shared" si="5"/>
        <v>0</v>
      </c>
      <c r="T51" s="12">
        <f t="shared" si="5"/>
        <v>0</v>
      </c>
      <c r="U51" s="12">
        <f t="shared" si="5"/>
        <v>0</v>
      </c>
      <c r="V51" s="12">
        <f t="shared" si="5"/>
        <v>0</v>
      </c>
      <c r="W51" s="12">
        <f t="shared" si="5"/>
        <v>0</v>
      </c>
      <c r="X51" s="12">
        <f t="shared" si="5"/>
        <v>0</v>
      </c>
      <c r="Y51" s="12">
        <f t="shared" si="5"/>
        <v>0</v>
      </c>
      <c r="Z51" s="12">
        <f t="shared" si="5"/>
        <v>0</v>
      </c>
      <c r="AA51" s="12">
        <f t="shared" si="5"/>
        <v>0</v>
      </c>
      <c r="AB51" s="12">
        <f t="shared" si="5"/>
        <v>0</v>
      </c>
      <c r="AC51" s="12">
        <f t="shared" si="5"/>
        <v>0</v>
      </c>
      <c r="AD51" s="93">
        <f t="shared" ref="AD51" si="6">SUM(E51:AC51)</f>
        <v>0</v>
      </c>
      <c r="AE51" s="17">
        <f t="shared" ref="AE51:AE52" si="7">AD51/$AD$52</f>
        <v>0</v>
      </c>
    </row>
    <row r="52" spans="3:31" x14ac:dyDescent="0.25">
      <c r="C52" s="1"/>
      <c r="D52" s="13" t="s">
        <v>30</v>
      </c>
      <c r="E52" s="22">
        <f t="shared" ref="E52:AD52" si="8">SUM(E49:E51)</f>
        <v>3</v>
      </c>
      <c r="F52" s="22">
        <f t="shared" si="8"/>
        <v>3</v>
      </c>
      <c r="G52" s="22">
        <f t="shared" si="8"/>
        <v>3</v>
      </c>
      <c r="H52" s="22">
        <f t="shared" si="8"/>
        <v>3</v>
      </c>
      <c r="I52" s="22">
        <f t="shared" si="8"/>
        <v>3</v>
      </c>
      <c r="J52" s="22">
        <f t="shared" si="8"/>
        <v>3</v>
      </c>
      <c r="K52" s="22">
        <f t="shared" si="8"/>
        <v>3</v>
      </c>
      <c r="L52" s="22">
        <f t="shared" si="8"/>
        <v>3</v>
      </c>
      <c r="M52" s="22">
        <f t="shared" si="8"/>
        <v>3</v>
      </c>
      <c r="N52" s="22">
        <f t="shared" si="8"/>
        <v>3</v>
      </c>
      <c r="O52" s="22">
        <f t="shared" si="8"/>
        <v>3</v>
      </c>
      <c r="P52" s="22">
        <f t="shared" si="8"/>
        <v>3</v>
      </c>
      <c r="Q52" s="22">
        <f t="shared" si="8"/>
        <v>3</v>
      </c>
      <c r="R52" s="22">
        <f t="shared" si="8"/>
        <v>3</v>
      </c>
      <c r="S52" s="22">
        <f t="shared" si="8"/>
        <v>3</v>
      </c>
      <c r="T52" s="22">
        <f t="shared" si="8"/>
        <v>3</v>
      </c>
      <c r="U52" s="22">
        <f t="shared" si="8"/>
        <v>3</v>
      </c>
      <c r="V52" s="22">
        <f t="shared" si="8"/>
        <v>3</v>
      </c>
      <c r="W52" s="22">
        <f t="shared" si="8"/>
        <v>3</v>
      </c>
      <c r="X52" s="22">
        <f t="shared" si="8"/>
        <v>3</v>
      </c>
      <c r="Y52" s="22">
        <f t="shared" si="8"/>
        <v>3</v>
      </c>
      <c r="Z52" s="22">
        <f t="shared" si="8"/>
        <v>3</v>
      </c>
      <c r="AA52" s="22">
        <f t="shared" si="8"/>
        <v>3</v>
      </c>
      <c r="AB52" s="22">
        <f t="shared" si="8"/>
        <v>3</v>
      </c>
      <c r="AC52" s="22">
        <f t="shared" si="8"/>
        <v>3</v>
      </c>
      <c r="AD52" s="22">
        <f t="shared" si="8"/>
        <v>75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 x14ac:dyDescent="0.25">
      <c r="C57" s="1"/>
      <c r="D57" s="1"/>
      <c r="E57" s="188" t="s">
        <v>59</v>
      </c>
      <c r="F57" s="189"/>
      <c r="G57" s="189"/>
      <c r="H57" s="189"/>
      <c r="I57" s="190"/>
      <c r="J57" s="198" t="s">
        <v>28</v>
      </c>
      <c r="K57" s="199"/>
      <c r="L57" s="199"/>
      <c r="M57" s="199"/>
      <c r="N57" s="199"/>
      <c r="O57" s="199"/>
      <c r="P57" s="199"/>
      <c r="Q57" s="199"/>
      <c r="R57" s="199"/>
      <c r="S57" s="199"/>
      <c r="T57" s="199"/>
      <c r="U57" s="199"/>
      <c r="V57" s="199"/>
      <c r="W57" s="200"/>
      <c r="X57" s="197" t="s">
        <v>33</v>
      </c>
      <c r="Y57" s="197"/>
      <c r="Z57" s="197"/>
      <c r="AA57" s="197"/>
      <c r="AB57" s="197"/>
      <c r="AC57" s="197"/>
    </row>
    <row r="58" spans="3:31" x14ac:dyDescent="0.25">
      <c r="C58" s="1"/>
      <c r="D58" s="1"/>
      <c r="E58" s="30" t="s">
        <v>1</v>
      </c>
      <c r="F58" s="30" t="s">
        <v>5</v>
      </c>
      <c r="G58" s="30" t="s">
        <v>6</v>
      </c>
      <c r="H58" s="30" t="s">
        <v>11</v>
      </c>
      <c r="I58" s="30" t="s">
        <v>21</v>
      </c>
      <c r="J58" s="38" t="s">
        <v>2</v>
      </c>
      <c r="K58" s="38" t="s">
        <v>3</v>
      </c>
      <c r="L58" s="38" t="s">
        <v>7</v>
      </c>
      <c r="M58" s="38" t="s">
        <v>8</v>
      </c>
      <c r="N58" s="38" t="s">
        <v>12</v>
      </c>
      <c r="O58" s="38" t="s">
        <v>13</v>
      </c>
      <c r="P58" s="38" t="s">
        <v>14</v>
      </c>
      <c r="Q58" s="38" t="s">
        <v>16</v>
      </c>
      <c r="R58" s="38" t="s">
        <v>17</v>
      </c>
      <c r="S58" s="38" t="s">
        <v>18</v>
      </c>
      <c r="T58" s="39" t="s">
        <v>19</v>
      </c>
      <c r="U58" s="39" t="s">
        <v>22</v>
      </c>
      <c r="V58" s="39" t="s">
        <v>23</v>
      </c>
      <c r="W58" s="39" t="s">
        <v>24</v>
      </c>
      <c r="X58" s="26" t="s">
        <v>4</v>
      </c>
      <c r="Y58" s="26" t="s">
        <v>9</v>
      </c>
      <c r="Z58" s="26" t="s">
        <v>10</v>
      </c>
      <c r="AA58" s="26" t="s">
        <v>15</v>
      </c>
      <c r="AB58" s="26" t="s">
        <v>20</v>
      </c>
      <c r="AC58" s="26" t="s">
        <v>25</v>
      </c>
    </row>
    <row r="59" spans="3:31" x14ac:dyDescent="0.25">
      <c r="C59" s="1"/>
      <c r="D59" s="27" t="s">
        <v>35</v>
      </c>
      <c r="E59" s="193">
        <f>SUM(E49,I49,J49,O49,Y49)</f>
        <v>6</v>
      </c>
      <c r="F59" s="193"/>
      <c r="G59" s="193"/>
      <c r="H59" s="193"/>
      <c r="I59" s="193"/>
      <c r="J59" s="175">
        <f>SUM(F49,G49,K49,L49,P49,Q49,R49,T49,U49,V49,W49,Z49,AA49,AB49)</f>
        <v>21</v>
      </c>
      <c r="K59" s="176"/>
      <c r="L59" s="176"/>
      <c r="M59" s="176"/>
      <c r="N59" s="176"/>
      <c r="O59" s="176"/>
      <c r="P59" s="176"/>
      <c r="Q59" s="176"/>
      <c r="R59" s="176"/>
      <c r="S59" s="176"/>
      <c r="T59" s="176"/>
      <c r="U59" s="176"/>
      <c r="V59" s="176"/>
      <c r="W59" s="177"/>
      <c r="X59" s="175">
        <f>SUM(H49,M49,N49,S49,X49,AC49)</f>
        <v>10</v>
      </c>
      <c r="Y59" s="176"/>
      <c r="Z59" s="176"/>
      <c r="AA59" s="176"/>
      <c r="AB59" s="176"/>
      <c r="AC59" s="177"/>
      <c r="AD59" s="88">
        <f>SUM(E59,J59,X59)</f>
        <v>37</v>
      </c>
    </row>
    <row r="60" spans="3:31" ht="20.25" customHeight="1" x14ac:dyDescent="0.25">
      <c r="C60" s="1"/>
      <c r="D60" s="75" t="s">
        <v>57</v>
      </c>
      <c r="E60" s="171">
        <f>SUM(E50,I50,J50,O50,Y50)</f>
        <v>9</v>
      </c>
      <c r="F60" s="171"/>
      <c r="G60" s="171"/>
      <c r="H60" s="171"/>
      <c r="I60" s="171"/>
      <c r="J60" s="178">
        <f>SUM(F50,G50,K50,L50,P50,Q50,R50,T50,U50,V50,W50,Z50,AA50,AB50)</f>
        <v>21</v>
      </c>
      <c r="K60" s="179"/>
      <c r="L60" s="179"/>
      <c r="M60" s="179"/>
      <c r="N60" s="179"/>
      <c r="O60" s="179"/>
      <c r="P60" s="179"/>
      <c r="Q60" s="179"/>
      <c r="R60" s="179"/>
      <c r="S60" s="179"/>
      <c r="T60" s="179"/>
      <c r="U60" s="179"/>
      <c r="V60" s="179"/>
      <c r="W60" s="180"/>
      <c r="X60" s="178">
        <f>SUM(H50,M50,N50,S50,X50,AC50)</f>
        <v>8</v>
      </c>
      <c r="Y60" s="179"/>
      <c r="Z60" s="179"/>
      <c r="AA60" s="179"/>
      <c r="AB60" s="179"/>
      <c r="AC60" s="180"/>
      <c r="AD60" s="89">
        <f>SUM(E60,J60,X60)</f>
        <v>38</v>
      </c>
    </row>
    <row r="61" spans="3:31" ht="18.75" x14ac:dyDescent="0.3">
      <c r="C61" s="1"/>
      <c r="D61" s="42" t="s">
        <v>32</v>
      </c>
      <c r="E61" s="192">
        <f>SUM(E51,I51,J51,O51,Y51)</f>
        <v>0</v>
      </c>
      <c r="F61" s="192"/>
      <c r="G61" s="192"/>
      <c r="H61" s="192"/>
      <c r="I61" s="192"/>
      <c r="J61" s="172">
        <f>SUM(F51,G51,K51,L51,P51,Q51,R51,T51,U51,V51,W51,Z51,AA51,AB51)</f>
        <v>0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3"/>
      <c r="U61" s="173"/>
      <c r="V61" s="173"/>
      <c r="W61" s="174"/>
      <c r="X61" s="172">
        <f>SUM(H51,M51,N51,S51,X51,AC51)</f>
        <v>0</v>
      </c>
      <c r="Y61" s="173"/>
      <c r="Z61" s="173"/>
      <c r="AA61" s="173"/>
      <c r="AB61" s="173"/>
      <c r="AC61" s="174"/>
      <c r="AD61" s="90">
        <f>SUM(E61,J61,X61)</f>
        <v>0</v>
      </c>
    </row>
    <row r="62" spans="3:31" x14ac:dyDescent="0.25">
      <c r="C62" s="1"/>
      <c r="D62" s="25" t="s">
        <v>29</v>
      </c>
      <c r="E62" s="191">
        <f>SUM(E59:I61)</f>
        <v>15</v>
      </c>
      <c r="F62" s="191"/>
      <c r="G62" s="191"/>
      <c r="H62" s="191"/>
      <c r="I62" s="191"/>
      <c r="J62" s="194">
        <f>SUM(J59:W61)</f>
        <v>42</v>
      </c>
      <c r="K62" s="195"/>
      <c r="L62" s="195"/>
      <c r="M62" s="195"/>
      <c r="N62" s="195"/>
      <c r="O62" s="195"/>
      <c r="P62" s="195"/>
      <c r="Q62" s="195"/>
      <c r="R62" s="195"/>
      <c r="S62" s="195"/>
      <c r="T62" s="195"/>
      <c r="U62" s="195"/>
      <c r="V62" s="195"/>
      <c r="W62" s="196"/>
      <c r="X62" s="194">
        <f>SUM(X59:AC61)</f>
        <v>18</v>
      </c>
      <c r="Y62" s="195"/>
      <c r="Z62" s="195"/>
      <c r="AA62" s="195"/>
      <c r="AB62" s="195"/>
      <c r="AC62" s="196"/>
      <c r="AD62" s="84">
        <f>SUM(E62,J62,X62)</f>
        <v>75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D65" s="76" t="s">
        <v>58</v>
      </c>
      <c r="E65" s="7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0.4</v>
      </c>
      <c r="F66" s="37">
        <f>J59/$J$62</f>
        <v>0.5</v>
      </c>
      <c r="G66" s="37">
        <f>X59/$X$62</f>
        <v>0.55555555555555558</v>
      </c>
    </row>
    <row r="67" spans="4:7" x14ac:dyDescent="0.25">
      <c r="D67" s="75" t="s">
        <v>57</v>
      </c>
      <c r="E67" s="40">
        <f>E60/$E$62</f>
        <v>0.6</v>
      </c>
      <c r="F67" s="40">
        <f>J60/$J$62</f>
        <v>0.5</v>
      </c>
      <c r="G67" s="40">
        <f>X60/$X$62</f>
        <v>0.44444444444444442</v>
      </c>
    </row>
    <row r="68" spans="4:7" ht="18.75" x14ac:dyDescent="0.3">
      <c r="D68" s="42" t="s">
        <v>32</v>
      </c>
      <c r="E68" s="16">
        <f>E61/$E$62</f>
        <v>0</v>
      </c>
      <c r="F68" s="16">
        <f>J61/$J$62</f>
        <v>0</v>
      </c>
      <c r="G68" s="16">
        <f>X61/$X$62</f>
        <v>0</v>
      </c>
    </row>
    <row r="69" spans="4:7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87" spans="4:30" ht="18.75" x14ac:dyDescent="0.3">
      <c r="D87" s="181" t="s">
        <v>71</v>
      </c>
      <c r="E87" s="181"/>
      <c r="F87" s="181"/>
      <c r="G87" s="181"/>
      <c r="H87" s="181"/>
      <c r="I87" s="181"/>
      <c r="J87" s="181"/>
      <c r="K87" s="181"/>
      <c r="L87" s="181"/>
      <c r="M87" s="181"/>
      <c r="N87" s="181"/>
      <c r="O87" s="181"/>
      <c r="P87" s="181"/>
      <c r="Q87" s="181"/>
      <c r="R87" s="181"/>
      <c r="S87" s="181"/>
      <c r="T87" s="181"/>
      <c r="U87" s="181"/>
      <c r="V87" s="181"/>
      <c r="W87" s="181"/>
      <c r="X87" s="181"/>
      <c r="Y87" s="181"/>
      <c r="Z87" s="181"/>
      <c r="AA87" s="181"/>
      <c r="AB87" s="181"/>
      <c r="AC87" s="181"/>
      <c r="AD87" s="181"/>
    </row>
    <row r="88" spans="4:30" ht="28.9" customHeight="1" x14ac:dyDescent="0.25">
      <c r="D88" s="202" t="s">
        <v>84</v>
      </c>
      <c r="E88" s="203"/>
      <c r="F88" s="203"/>
      <c r="G88" s="204"/>
      <c r="H88" s="207"/>
      <c r="I88" s="207"/>
      <c r="J88" s="207"/>
      <c r="K88" s="207"/>
      <c r="L88" s="207"/>
      <c r="M88" s="207"/>
      <c r="N88" s="207"/>
      <c r="O88" s="207"/>
      <c r="P88" s="207"/>
      <c r="Q88" s="207"/>
      <c r="R88" s="207"/>
      <c r="S88" s="207"/>
      <c r="T88" s="207"/>
      <c r="U88" s="207"/>
      <c r="V88" s="207"/>
      <c r="W88" s="207"/>
      <c r="X88" s="207"/>
      <c r="Y88" s="207"/>
      <c r="Z88" s="207"/>
      <c r="AA88" s="207"/>
      <c r="AB88" s="207"/>
      <c r="AC88" s="207"/>
      <c r="AD88" s="208"/>
    </row>
    <row r="89" spans="4:30" ht="31.15" customHeight="1" x14ac:dyDescent="0.25">
      <c r="D89" s="182" t="s">
        <v>81</v>
      </c>
      <c r="E89" s="182"/>
      <c r="F89" s="182"/>
      <c r="G89" s="182"/>
      <c r="H89" s="205"/>
      <c r="I89" s="205"/>
      <c r="J89" s="205"/>
      <c r="K89" s="205"/>
      <c r="L89" s="205"/>
      <c r="M89" s="205"/>
      <c r="N89" s="205"/>
      <c r="O89" s="205"/>
      <c r="P89" s="205"/>
      <c r="Q89" s="205"/>
      <c r="R89" s="205"/>
      <c r="S89" s="205"/>
      <c r="T89" s="205"/>
      <c r="U89" s="205"/>
      <c r="V89" s="205"/>
      <c r="W89" s="205"/>
      <c r="X89" s="205"/>
      <c r="Y89" s="205"/>
      <c r="Z89" s="205"/>
      <c r="AA89" s="205"/>
      <c r="AB89" s="205"/>
      <c r="AC89" s="205"/>
      <c r="AD89" s="206"/>
    </row>
    <row r="90" spans="4:30" ht="31.15" customHeight="1" x14ac:dyDescent="0.25">
      <c r="D90" s="182" t="s">
        <v>83</v>
      </c>
      <c r="E90" s="182"/>
      <c r="F90" s="182"/>
      <c r="G90" s="182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4"/>
    </row>
    <row r="91" spans="4:30" ht="32.450000000000003" customHeight="1" x14ac:dyDescent="0.25">
      <c r="D91" s="182" t="s">
        <v>70</v>
      </c>
      <c r="E91" s="182"/>
      <c r="F91" s="182"/>
      <c r="G91" s="182"/>
      <c r="H91" s="183"/>
      <c r="I91" s="183"/>
      <c r="J91" s="183"/>
      <c r="K91" s="183"/>
      <c r="L91" s="183"/>
      <c r="M91" s="183"/>
      <c r="N91" s="183"/>
      <c r="O91" s="183"/>
      <c r="P91" s="183"/>
      <c r="Q91" s="183"/>
      <c r="R91" s="183"/>
      <c r="S91" s="183"/>
      <c r="T91" s="183"/>
      <c r="U91" s="183"/>
      <c r="V91" s="183"/>
      <c r="W91" s="183"/>
      <c r="X91" s="183"/>
      <c r="Y91" s="183"/>
      <c r="Z91" s="183"/>
      <c r="AA91" s="183"/>
      <c r="AB91" s="183"/>
      <c r="AC91" s="183"/>
      <c r="AD91" s="184"/>
    </row>
    <row r="92" spans="4:30" ht="30" customHeight="1" x14ac:dyDescent="0.25">
      <c r="D92" s="182" t="s">
        <v>82</v>
      </c>
      <c r="E92" s="182"/>
      <c r="F92" s="182"/>
      <c r="G92" s="182"/>
      <c r="H92" s="183"/>
      <c r="I92" s="183"/>
      <c r="J92" s="183"/>
      <c r="K92" s="183"/>
      <c r="L92" s="183"/>
      <c r="M92" s="183"/>
      <c r="N92" s="183"/>
      <c r="O92" s="183"/>
      <c r="P92" s="183"/>
      <c r="Q92" s="183"/>
      <c r="R92" s="183"/>
      <c r="S92" s="183"/>
      <c r="T92" s="183"/>
      <c r="U92" s="183"/>
      <c r="V92" s="183"/>
      <c r="W92" s="183"/>
      <c r="X92" s="183"/>
      <c r="Y92" s="183"/>
      <c r="Z92" s="183"/>
      <c r="AA92" s="183"/>
      <c r="AB92" s="183"/>
      <c r="AC92" s="183"/>
      <c r="AD92" s="184"/>
    </row>
    <row r="94" spans="4:30" x14ac:dyDescent="0.25">
      <c r="D94" s="144"/>
    </row>
    <row r="96" spans="4:30" x14ac:dyDescent="0.25">
      <c r="D96" s="201"/>
    </row>
    <row r="97" spans="4:4" x14ac:dyDescent="0.25">
      <c r="D97" s="201"/>
    </row>
  </sheetData>
  <mergeCells count="44">
    <mergeCell ref="D96:D97"/>
    <mergeCell ref="D88:G88"/>
    <mergeCell ref="D89:G89"/>
    <mergeCell ref="H89:AD89"/>
    <mergeCell ref="H88:AD88"/>
    <mergeCell ref="H90:AD90"/>
    <mergeCell ref="H91:AD91"/>
    <mergeCell ref="D87:AD87"/>
    <mergeCell ref="D91:G91"/>
    <mergeCell ref="H92:AD92"/>
    <mergeCell ref="D90:G90"/>
    <mergeCell ref="E56:AC56"/>
    <mergeCell ref="E57:I57"/>
    <mergeCell ref="E62:I62"/>
    <mergeCell ref="E61:I61"/>
    <mergeCell ref="E59:I59"/>
    <mergeCell ref="D92:G92"/>
    <mergeCell ref="X62:AC62"/>
    <mergeCell ref="X57:AC57"/>
    <mergeCell ref="J57:W57"/>
    <mergeCell ref="J62:W62"/>
    <mergeCell ref="J59:W59"/>
    <mergeCell ref="J60:W60"/>
    <mergeCell ref="E60:I60"/>
    <mergeCell ref="J61:W61"/>
    <mergeCell ref="X59:AC59"/>
    <mergeCell ref="X60:AC60"/>
    <mergeCell ref="X61:AC61"/>
    <mergeCell ref="AH12:AI12"/>
    <mergeCell ref="AD8:AH8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45" xr:uid="{69E23B3F-F0F7-6340-AB3C-5DAD0FDE3673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C1:AJ108"/>
  <sheetViews>
    <sheetView zoomScale="65" zoomScaleNormal="65" workbookViewId="0">
      <selection activeCell="H13" sqref="H13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38.7109375" customWidth="1"/>
    <col min="5" max="29" width="6.28515625" customWidth="1"/>
    <col min="30" max="31" width="14.42578125" customWidth="1"/>
    <col min="32" max="32" width="16.42578125" customWidth="1"/>
    <col min="33" max="33" width="14.28515625" customWidth="1"/>
    <col min="34" max="34" width="7" customWidth="1"/>
    <col min="35" max="35" width="27.7109375" customWidth="1"/>
  </cols>
  <sheetData>
    <row r="1" spans="3:36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6" ht="27.75" x14ac:dyDescent="0.4">
      <c r="D2" s="213" t="s">
        <v>66</v>
      </c>
      <c r="E2" s="213"/>
      <c r="F2" s="213"/>
      <c r="G2" s="213"/>
      <c r="H2" s="213"/>
      <c r="I2" s="213"/>
      <c r="J2" s="213"/>
      <c r="K2" s="213"/>
      <c r="L2" s="213"/>
      <c r="M2" s="213"/>
      <c r="N2" s="213"/>
      <c r="O2" s="213"/>
      <c r="P2" s="213"/>
      <c r="Q2" s="213"/>
      <c r="R2" s="213"/>
      <c r="S2" s="213"/>
      <c r="T2" s="213"/>
      <c r="U2" s="213"/>
      <c r="V2" s="213"/>
      <c r="W2" s="213"/>
      <c r="X2" s="213"/>
      <c r="Y2" s="213"/>
      <c r="Z2" s="213"/>
      <c r="AA2" s="213"/>
      <c r="AB2" s="213"/>
      <c r="AC2" s="213"/>
      <c r="AD2" s="213"/>
      <c r="AE2" s="213"/>
      <c r="AF2" s="213"/>
    </row>
    <row r="6" spans="3:36" x14ac:dyDescent="0.25">
      <c r="AF6" s="146"/>
    </row>
    <row r="7" spans="3:36" ht="22.15" customHeight="1" x14ac:dyDescent="0.35">
      <c r="D7" s="135" t="s">
        <v>68</v>
      </c>
      <c r="E7" s="159" t="s">
        <v>118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2</v>
      </c>
      <c r="Y7" s="155"/>
    </row>
    <row r="8" spans="3:36" ht="22.15" customHeight="1" x14ac:dyDescent="0.35">
      <c r="D8" s="136" t="s">
        <v>47</v>
      </c>
      <c r="E8" s="157" t="s">
        <v>116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117</v>
      </c>
      <c r="Y8" s="155"/>
      <c r="Z8" s="68"/>
      <c r="AA8" s="68"/>
      <c r="AD8" s="153"/>
      <c r="AE8" s="153"/>
      <c r="AF8" s="153"/>
      <c r="AG8" s="153"/>
      <c r="AH8" s="153"/>
      <c r="AI8" s="153"/>
    </row>
    <row r="9" spans="3:36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6" ht="56.25" customHeight="1" x14ac:dyDescent="0.25">
      <c r="C10" s="163" t="s">
        <v>38</v>
      </c>
      <c r="D10" s="164"/>
      <c r="E10" s="168" t="s">
        <v>92</v>
      </c>
      <c r="F10" s="169"/>
      <c r="G10" s="169"/>
      <c r="H10" s="169"/>
      <c r="I10" s="170"/>
      <c r="J10" s="165" t="s">
        <v>93</v>
      </c>
      <c r="K10" s="166"/>
      <c r="L10" s="166"/>
      <c r="M10" s="166"/>
      <c r="N10" s="167"/>
      <c r="O10" s="165" t="s">
        <v>94</v>
      </c>
      <c r="P10" s="166"/>
      <c r="Q10" s="166"/>
      <c r="R10" s="166"/>
      <c r="S10" s="167"/>
      <c r="T10" s="165" t="s">
        <v>95</v>
      </c>
      <c r="U10" s="166"/>
      <c r="V10" s="166"/>
      <c r="W10" s="166"/>
      <c r="X10" s="167"/>
      <c r="Y10" s="165" t="s">
        <v>96</v>
      </c>
      <c r="Z10" s="166"/>
      <c r="AA10" s="166"/>
      <c r="AB10" s="166"/>
      <c r="AC10" s="167"/>
      <c r="AD10" s="214" t="s">
        <v>41</v>
      </c>
      <c r="AE10" s="214"/>
      <c r="AF10" s="214"/>
      <c r="AG10" s="214"/>
    </row>
    <row r="11" spans="3:36" ht="18" thickBot="1" x14ac:dyDescent="0.3">
      <c r="C11" s="65" t="s">
        <v>40</v>
      </c>
      <c r="D11" s="80" t="s">
        <v>39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0" t="s">
        <v>54</v>
      </c>
      <c r="AE11" s="113" t="s">
        <v>75</v>
      </c>
      <c r="AF11" s="120" t="s">
        <v>42</v>
      </c>
      <c r="AG11" s="111" t="s">
        <v>53</v>
      </c>
    </row>
    <row r="12" spans="3:36" ht="15.75" x14ac:dyDescent="0.25">
      <c r="C12" s="57">
        <v>1</v>
      </c>
      <c r="D12" s="55" t="s">
        <v>126</v>
      </c>
      <c r="E12" s="64" t="s">
        <v>51</v>
      </c>
      <c r="F12" s="64" t="s">
        <v>51</v>
      </c>
      <c r="G12" s="64" t="s">
        <v>44</v>
      </c>
      <c r="H12" s="64" t="s">
        <v>44</v>
      </c>
      <c r="I12" s="64" t="s">
        <v>51</v>
      </c>
      <c r="J12" s="64" t="s">
        <v>44</v>
      </c>
      <c r="K12" s="64" t="s">
        <v>51</v>
      </c>
      <c r="L12" s="64" t="s">
        <v>51</v>
      </c>
      <c r="M12" s="64" t="s">
        <v>44</v>
      </c>
      <c r="N12" s="64" t="s">
        <v>51</v>
      </c>
      <c r="O12" s="64" t="s">
        <v>44</v>
      </c>
      <c r="P12" s="64" t="s">
        <v>44</v>
      </c>
      <c r="Q12" s="64" t="s">
        <v>44</v>
      </c>
      <c r="R12" s="64" t="s">
        <v>44</v>
      </c>
      <c r="S12" s="64" t="s">
        <v>51</v>
      </c>
      <c r="T12" s="64" t="s">
        <v>51</v>
      </c>
      <c r="U12" s="64" t="s">
        <v>44</v>
      </c>
      <c r="V12" s="64" t="s">
        <v>51</v>
      </c>
      <c r="W12" s="64" t="s">
        <v>44</v>
      </c>
      <c r="X12" s="64" t="s">
        <v>44</v>
      </c>
      <c r="Y12" s="64" t="s">
        <v>51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96">
        <f>COUNTIF(E12:AC12,"✔")</f>
        <v>11</v>
      </c>
      <c r="AE12" s="95">
        <f>COUNTIF(F12:AD12,"O")</f>
        <v>0</v>
      </c>
      <c r="AF12" s="121">
        <f>COUNTIF(E12:AC12,"X")</f>
        <v>14</v>
      </c>
      <c r="AG12" s="112">
        <f>COUNTIF(E12:AC12,"–")</f>
        <v>0</v>
      </c>
      <c r="AI12" s="151" t="s">
        <v>46</v>
      </c>
      <c r="AJ12" s="152"/>
    </row>
    <row r="13" spans="3:36" ht="15.75" x14ac:dyDescent="0.25">
      <c r="C13" s="57">
        <v>2</v>
      </c>
      <c r="D13" s="55" t="s">
        <v>127</v>
      </c>
      <c r="E13" s="64" t="s">
        <v>44</v>
      </c>
      <c r="F13" s="64" t="s">
        <v>51</v>
      </c>
      <c r="G13" s="64" t="s">
        <v>44</v>
      </c>
      <c r="H13" s="64" t="s">
        <v>51</v>
      </c>
      <c r="I13" s="64" t="s">
        <v>44</v>
      </c>
      <c r="J13" s="64" t="s">
        <v>51</v>
      </c>
      <c r="K13" s="64" t="s">
        <v>44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44</v>
      </c>
      <c r="Q13" s="64" t="s">
        <v>51</v>
      </c>
      <c r="R13" s="64" t="s">
        <v>51</v>
      </c>
      <c r="S13" s="64" t="s">
        <v>44</v>
      </c>
      <c r="T13" s="64" t="s">
        <v>51</v>
      </c>
      <c r="U13" s="64" t="s">
        <v>44</v>
      </c>
      <c r="V13" s="64" t="s">
        <v>51</v>
      </c>
      <c r="W13" s="64" t="s">
        <v>44</v>
      </c>
      <c r="X13" s="64" t="s">
        <v>51</v>
      </c>
      <c r="Y13" s="64" t="s">
        <v>44</v>
      </c>
      <c r="Z13" s="64" t="s">
        <v>51</v>
      </c>
      <c r="AA13" s="64" t="s">
        <v>51</v>
      </c>
      <c r="AB13" s="64" t="s">
        <v>51</v>
      </c>
      <c r="AC13" s="64" t="s">
        <v>51</v>
      </c>
      <c r="AD13" s="96">
        <f t="shared" ref="AD13:AD45" si="0">COUNTIF(E13:AC13,"✔")</f>
        <v>15</v>
      </c>
      <c r="AE13" s="95">
        <f t="shared" ref="AE13:AE45" si="1">COUNTIF(F13:AD13,"O")</f>
        <v>0</v>
      </c>
      <c r="AF13" s="121">
        <f t="shared" ref="AF13:AF45" si="2">COUNTIF(E13:AC13,"X")</f>
        <v>10</v>
      </c>
      <c r="AG13" s="112">
        <f t="shared" ref="AG13:AG45" si="3">COUNTIF(E13:AC13,"–")</f>
        <v>0</v>
      </c>
      <c r="AI13" s="78" t="s">
        <v>48</v>
      </c>
      <c r="AJ13" s="71" t="s">
        <v>51</v>
      </c>
    </row>
    <row r="14" spans="3:36" ht="17.25" x14ac:dyDescent="0.25">
      <c r="C14" s="57">
        <v>3</v>
      </c>
      <c r="D14" s="55"/>
      <c r="E14" s="64"/>
      <c r="F14" s="64"/>
      <c r="G14" s="64"/>
      <c r="H14" s="64"/>
      <c r="I14" s="64"/>
      <c r="J14" s="64"/>
      <c r="K14" s="64"/>
      <c r="L14" s="64"/>
      <c r="M14" s="64"/>
      <c r="N14" s="64"/>
      <c r="O14" s="64"/>
      <c r="P14" s="64"/>
      <c r="Q14" s="64"/>
      <c r="R14" s="64"/>
      <c r="S14" s="64"/>
      <c r="T14" s="64"/>
      <c r="U14" s="64"/>
      <c r="V14" s="64"/>
      <c r="W14" s="64"/>
      <c r="X14" s="64"/>
      <c r="Y14" s="64"/>
      <c r="Z14" s="64"/>
      <c r="AA14" s="64"/>
      <c r="AB14" s="64"/>
      <c r="AC14" s="64"/>
      <c r="AD14" s="96">
        <f t="shared" si="0"/>
        <v>0</v>
      </c>
      <c r="AE14" s="95">
        <f t="shared" si="1"/>
        <v>0</v>
      </c>
      <c r="AF14" s="121">
        <f t="shared" si="2"/>
        <v>0</v>
      </c>
      <c r="AG14" s="112">
        <f t="shared" si="3"/>
        <v>0</v>
      </c>
      <c r="AI14" s="78" t="s">
        <v>72</v>
      </c>
      <c r="AJ14" s="97" t="s">
        <v>73</v>
      </c>
    </row>
    <row r="15" spans="3:36" ht="15.75" x14ac:dyDescent="0.25">
      <c r="C15" s="57">
        <v>4</v>
      </c>
      <c r="D15" s="55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4"/>
      <c r="AA15" s="64"/>
      <c r="AB15" s="64"/>
      <c r="AC15" s="64"/>
      <c r="AD15" s="96">
        <f t="shared" si="0"/>
        <v>0</v>
      </c>
      <c r="AE15" s="95">
        <f t="shared" si="1"/>
        <v>0</v>
      </c>
      <c r="AF15" s="121">
        <f t="shared" si="2"/>
        <v>0</v>
      </c>
      <c r="AG15" s="112">
        <f t="shared" si="3"/>
        <v>0</v>
      </c>
      <c r="AI15" s="78" t="s">
        <v>49</v>
      </c>
      <c r="AJ15" s="72" t="s">
        <v>44</v>
      </c>
    </row>
    <row r="16" spans="3:36" ht="19.5" thickBot="1" x14ac:dyDescent="0.3">
      <c r="C16" s="57">
        <v>5</v>
      </c>
      <c r="D16" s="55"/>
      <c r="E16" s="64"/>
      <c r="F16" s="64"/>
      <c r="G16" s="64"/>
      <c r="H16" s="64"/>
      <c r="I16" s="64"/>
      <c r="J16" s="64"/>
      <c r="K16" s="64"/>
      <c r="L16" s="64"/>
      <c r="M16" s="64"/>
      <c r="N16" s="64"/>
      <c r="O16" s="64"/>
      <c r="P16" s="64"/>
      <c r="Q16" s="64"/>
      <c r="R16" s="64"/>
      <c r="S16" s="64"/>
      <c r="T16" s="64"/>
      <c r="U16" s="64"/>
      <c r="V16" s="64"/>
      <c r="W16" s="64"/>
      <c r="X16" s="64"/>
      <c r="Y16" s="64"/>
      <c r="Z16" s="64"/>
      <c r="AA16" s="64"/>
      <c r="AB16" s="64"/>
      <c r="AC16" s="64"/>
      <c r="AD16" s="96">
        <f t="shared" si="0"/>
        <v>0</v>
      </c>
      <c r="AE16" s="95">
        <f t="shared" si="1"/>
        <v>0</v>
      </c>
      <c r="AF16" s="121">
        <f t="shared" si="2"/>
        <v>0</v>
      </c>
      <c r="AG16" s="112">
        <f t="shared" si="3"/>
        <v>0</v>
      </c>
      <c r="AI16" s="79" t="s">
        <v>50</v>
      </c>
      <c r="AJ16" s="74" t="s">
        <v>52</v>
      </c>
    </row>
    <row r="17" spans="3:33" ht="15.75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96">
        <f t="shared" si="0"/>
        <v>0</v>
      </c>
      <c r="AE17" s="95">
        <f t="shared" si="1"/>
        <v>0</v>
      </c>
      <c r="AF17" s="121">
        <f t="shared" si="2"/>
        <v>0</v>
      </c>
      <c r="AG17" s="112">
        <f t="shared" si="3"/>
        <v>0</v>
      </c>
    </row>
    <row r="18" spans="3:33" ht="15.75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96">
        <f t="shared" si="0"/>
        <v>0</v>
      </c>
      <c r="AE18" s="95">
        <f t="shared" si="1"/>
        <v>0</v>
      </c>
      <c r="AF18" s="121">
        <f t="shared" si="2"/>
        <v>0</v>
      </c>
      <c r="AG18" s="112">
        <f t="shared" si="3"/>
        <v>0</v>
      </c>
    </row>
    <row r="19" spans="3:33" ht="15.75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96">
        <f t="shared" si="0"/>
        <v>0</v>
      </c>
      <c r="AE19" s="95">
        <f t="shared" si="1"/>
        <v>0</v>
      </c>
      <c r="AF19" s="121">
        <f t="shared" si="2"/>
        <v>0</v>
      </c>
      <c r="AG19" s="112">
        <f t="shared" si="3"/>
        <v>0</v>
      </c>
    </row>
    <row r="20" spans="3:33" ht="15.75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96">
        <f t="shared" si="0"/>
        <v>0</v>
      </c>
      <c r="AE20" s="95">
        <f t="shared" si="1"/>
        <v>0</v>
      </c>
      <c r="AF20" s="121">
        <f t="shared" si="2"/>
        <v>0</v>
      </c>
      <c r="AG20" s="112">
        <f t="shared" si="3"/>
        <v>0</v>
      </c>
    </row>
    <row r="21" spans="3:33" ht="15.75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96">
        <f t="shared" si="0"/>
        <v>0</v>
      </c>
      <c r="AE21" s="95">
        <f t="shared" si="1"/>
        <v>0</v>
      </c>
      <c r="AF21" s="121">
        <f t="shared" si="2"/>
        <v>0</v>
      </c>
      <c r="AG21" s="112">
        <f t="shared" si="3"/>
        <v>0</v>
      </c>
    </row>
    <row r="22" spans="3:33" ht="15.75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96">
        <f t="shared" si="0"/>
        <v>0</v>
      </c>
      <c r="AE22" s="95">
        <f t="shared" si="1"/>
        <v>0</v>
      </c>
      <c r="AF22" s="121">
        <f t="shared" si="2"/>
        <v>0</v>
      </c>
      <c r="AG22" s="112">
        <f t="shared" si="3"/>
        <v>0</v>
      </c>
    </row>
    <row r="23" spans="3:33" ht="15.75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96">
        <f t="shared" si="0"/>
        <v>0</v>
      </c>
      <c r="AE23" s="95">
        <f t="shared" si="1"/>
        <v>0</v>
      </c>
      <c r="AF23" s="121">
        <f t="shared" si="2"/>
        <v>0</v>
      </c>
      <c r="AG23" s="112">
        <f t="shared" si="3"/>
        <v>0</v>
      </c>
    </row>
    <row r="24" spans="3:33" ht="15.75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96">
        <f t="shared" si="0"/>
        <v>0</v>
      </c>
      <c r="AE24" s="95">
        <f t="shared" si="1"/>
        <v>0</v>
      </c>
      <c r="AF24" s="121">
        <f t="shared" si="2"/>
        <v>0</v>
      </c>
      <c r="AG24" s="112">
        <f t="shared" si="3"/>
        <v>0</v>
      </c>
    </row>
    <row r="25" spans="3:33" ht="15.75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96">
        <f t="shared" si="0"/>
        <v>0</v>
      </c>
      <c r="AE25" s="95">
        <f t="shared" si="1"/>
        <v>0</v>
      </c>
      <c r="AF25" s="121">
        <f t="shared" si="2"/>
        <v>0</v>
      </c>
      <c r="AG25" s="112">
        <f t="shared" si="3"/>
        <v>0</v>
      </c>
    </row>
    <row r="26" spans="3:33" ht="15.75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96">
        <f t="shared" si="0"/>
        <v>0</v>
      </c>
      <c r="AE26" s="95">
        <f t="shared" si="1"/>
        <v>0</v>
      </c>
      <c r="AF26" s="121">
        <f t="shared" si="2"/>
        <v>0</v>
      </c>
      <c r="AG26" s="112">
        <f t="shared" si="3"/>
        <v>0</v>
      </c>
    </row>
    <row r="27" spans="3:33" ht="15.75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96">
        <f t="shared" si="0"/>
        <v>0</v>
      </c>
      <c r="AE27" s="95">
        <f t="shared" si="1"/>
        <v>0</v>
      </c>
      <c r="AF27" s="121">
        <f t="shared" si="2"/>
        <v>0</v>
      </c>
      <c r="AG27" s="112">
        <f t="shared" si="3"/>
        <v>0</v>
      </c>
    </row>
    <row r="28" spans="3:33" ht="15.75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96">
        <f t="shared" si="0"/>
        <v>0</v>
      </c>
      <c r="AE28" s="95">
        <f t="shared" si="1"/>
        <v>0</v>
      </c>
      <c r="AF28" s="121">
        <f t="shared" si="2"/>
        <v>0</v>
      </c>
      <c r="AG28" s="112">
        <f t="shared" si="3"/>
        <v>0</v>
      </c>
    </row>
    <row r="29" spans="3:33" ht="15.75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96">
        <f t="shared" si="0"/>
        <v>0</v>
      </c>
      <c r="AE29" s="95">
        <f t="shared" si="1"/>
        <v>0</v>
      </c>
      <c r="AF29" s="121">
        <f t="shared" si="2"/>
        <v>0</v>
      </c>
      <c r="AG29" s="112">
        <f t="shared" si="3"/>
        <v>0</v>
      </c>
    </row>
    <row r="30" spans="3:33" ht="15.75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96">
        <f t="shared" si="0"/>
        <v>0</v>
      </c>
      <c r="AE30" s="95">
        <f t="shared" si="1"/>
        <v>0</v>
      </c>
      <c r="AF30" s="121">
        <f t="shared" si="2"/>
        <v>0</v>
      </c>
      <c r="AG30" s="112">
        <f t="shared" si="3"/>
        <v>0</v>
      </c>
    </row>
    <row r="31" spans="3:33" ht="15.75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96">
        <f t="shared" si="0"/>
        <v>0</v>
      </c>
      <c r="AE31" s="95">
        <f t="shared" si="1"/>
        <v>0</v>
      </c>
      <c r="AF31" s="121">
        <f t="shared" si="2"/>
        <v>0</v>
      </c>
      <c r="AG31" s="112">
        <f t="shared" si="3"/>
        <v>0</v>
      </c>
    </row>
    <row r="32" spans="3:33" ht="15.75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96">
        <f t="shared" si="0"/>
        <v>0</v>
      </c>
      <c r="AE32" s="95">
        <f t="shared" si="1"/>
        <v>0</v>
      </c>
      <c r="AF32" s="121">
        <f t="shared" si="2"/>
        <v>0</v>
      </c>
      <c r="AG32" s="112">
        <f t="shared" si="3"/>
        <v>0</v>
      </c>
    </row>
    <row r="33" spans="3:33" ht="15.75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96">
        <f t="shared" si="0"/>
        <v>0</v>
      </c>
      <c r="AE33" s="95">
        <f t="shared" si="1"/>
        <v>0</v>
      </c>
      <c r="AF33" s="121">
        <f t="shared" si="2"/>
        <v>0</v>
      </c>
      <c r="AG33" s="112">
        <f t="shared" si="3"/>
        <v>0</v>
      </c>
    </row>
    <row r="34" spans="3:33" ht="15.75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96">
        <f t="shared" si="0"/>
        <v>0</v>
      </c>
      <c r="AE34" s="95">
        <f t="shared" si="1"/>
        <v>0</v>
      </c>
      <c r="AF34" s="121">
        <f t="shared" si="2"/>
        <v>0</v>
      </c>
      <c r="AG34" s="112">
        <f t="shared" si="3"/>
        <v>0</v>
      </c>
    </row>
    <row r="35" spans="3:33" ht="15.75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96">
        <f t="shared" si="0"/>
        <v>0</v>
      </c>
      <c r="AE35" s="95">
        <f t="shared" si="1"/>
        <v>0</v>
      </c>
      <c r="AF35" s="121">
        <f t="shared" si="2"/>
        <v>0</v>
      </c>
      <c r="AG35" s="112">
        <f t="shared" si="3"/>
        <v>0</v>
      </c>
    </row>
    <row r="36" spans="3:33" ht="15.75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96">
        <f t="shared" si="0"/>
        <v>0</v>
      </c>
      <c r="AE36" s="95">
        <f t="shared" si="1"/>
        <v>0</v>
      </c>
      <c r="AF36" s="121">
        <f t="shared" si="2"/>
        <v>0</v>
      </c>
      <c r="AG36" s="112">
        <f t="shared" si="3"/>
        <v>0</v>
      </c>
    </row>
    <row r="37" spans="3:33" ht="15.75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96">
        <f t="shared" si="0"/>
        <v>0</v>
      </c>
      <c r="AE37" s="95">
        <f t="shared" si="1"/>
        <v>0</v>
      </c>
      <c r="AF37" s="121">
        <f t="shared" si="2"/>
        <v>0</v>
      </c>
      <c r="AG37" s="112">
        <f t="shared" si="3"/>
        <v>0</v>
      </c>
    </row>
    <row r="38" spans="3:33" ht="15.75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96">
        <f t="shared" si="0"/>
        <v>0</v>
      </c>
      <c r="AE38" s="95">
        <f t="shared" si="1"/>
        <v>0</v>
      </c>
      <c r="AF38" s="121">
        <f t="shared" si="2"/>
        <v>0</v>
      </c>
      <c r="AG38" s="112">
        <f t="shared" si="3"/>
        <v>0</v>
      </c>
    </row>
    <row r="39" spans="3:33" ht="15.75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96">
        <f t="shared" si="0"/>
        <v>0</v>
      </c>
      <c r="AE39" s="95">
        <f t="shared" si="1"/>
        <v>0</v>
      </c>
      <c r="AF39" s="121">
        <f t="shared" si="2"/>
        <v>0</v>
      </c>
      <c r="AG39" s="112">
        <f t="shared" si="3"/>
        <v>0</v>
      </c>
    </row>
    <row r="40" spans="3:33" ht="15.75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96">
        <f t="shared" si="0"/>
        <v>0</v>
      </c>
      <c r="AE40" s="95">
        <f t="shared" si="1"/>
        <v>0</v>
      </c>
      <c r="AF40" s="121">
        <f t="shared" si="2"/>
        <v>0</v>
      </c>
      <c r="AG40" s="112">
        <f t="shared" si="3"/>
        <v>0</v>
      </c>
    </row>
    <row r="41" spans="3:33" ht="15.75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96">
        <f t="shared" si="0"/>
        <v>0</v>
      </c>
      <c r="AE41" s="95">
        <f t="shared" si="1"/>
        <v>0</v>
      </c>
      <c r="AF41" s="121">
        <f t="shared" si="2"/>
        <v>0</v>
      </c>
      <c r="AG41" s="112">
        <f t="shared" si="3"/>
        <v>0</v>
      </c>
    </row>
    <row r="42" spans="3:33" ht="15.75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96">
        <f t="shared" si="0"/>
        <v>0</v>
      </c>
      <c r="AE42" s="95">
        <f t="shared" si="1"/>
        <v>0</v>
      </c>
      <c r="AF42" s="121">
        <f t="shared" si="2"/>
        <v>0</v>
      </c>
      <c r="AG42" s="112">
        <f t="shared" si="3"/>
        <v>0</v>
      </c>
    </row>
    <row r="43" spans="3:33" ht="15.75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96">
        <f t="shared" si="0"/>
        <v>0</v>
      </c>
      <c r="AE43" s="95">
        <f t="shared" si="1"/>
        <v>0</v>
      </c>
      <c r="AF43" s="121">
        <f t="shared" si="2"/>
        <v>0</v>
      </c>
      <c r="AG43" s="112">
        <f t="shared" si="3"/>
        <v>0</v>
      </c>
    </row>
    <row r="44" spans="3:33" ht="15.75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96">
        <f t="shared" si="0"/>
        <v>0</v>
      </c>
      <c r="AE44" s="95">
        <f t="shared" si="1"/>
        <v>0</v>
      </c>
      <c r="AF44" s="121">
        <f t="shared" si="2"/>
        <v>0</v>
      </c>
      <c r="AG44" s="112">
        <f t="shared" si="3"/>
        <v>0</v>
      </c>
    </row>
    <row r="45" spans="3:33" ht="15.75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96">
        <f t="shared" si="0"/>
        <v>0</v>
      </c>
      <c r="AE45" s="95">
        <f t="shared" si="1"/>
        <v>0</v>
      </c>
      <c r="AF45" s="121">
        <f t="shared" si="2"/>
        <v>0</v>
      </c>
      <c r="AG45" s="112">
        <f t="shared" si="3"/>
        <v>0</v>
      </c>
    </row>
    <row r="46" spans="3:33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3" hidden="1" x14ac:dyDescent="0.25"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</row>
    <row r="48" spans="3:33" hidden="1" x14ac:dyDescent="0.25">
      <c r="D48" s="56"/>
      <c r="E48" s="56"/>
      <c r="F48" s="56"/>
      <c r="G48" s="56"/>
      <c r="H48" s="56"/>
      <c r="I48" s="56"/>
      <c r="J48" s="56"/>
      <c r="K48" s="56"/>
      <c r="L48" s="56"/>
      <c r="M48" s="56"/>
      <c r="N48" s="56"/>
      <c r="O48" s="56"/>
      <c r="P48" s="56"/>
      <c r="Q48" s="56"/>
    </row>
    <row r="49" spans="3:32" hidden="1" x14ac:dyDescent="0.25">
      <c r="D49" s="56"/>
      <c r="E49" s="56"/>
      <c r="F49" s="56"/>
      <c r="G49" s="56"/>
      <c r="H49" s="56"/>
      <c r="I49" s="56"/>
      <c r="J49" s="56"/>
      <c r="K49" s="56"/>
      <c r="L49" s="56"/>
      <c r="M49" s="56"/>
      <c r="N49" s="56"/>
      <c r="O49" s="56"/>
      <c r="P49" s="56"/>
      <c r="Q49" s="56"/>
    </row>
    <row r="50" spans="3:32" hidden="1" x14ac:dyDescent="0.25">
      <c r="D50" s="56"/>
      <c r="E50" s="56"/>
      <c r="F50" s="56"/>
      <c r="G50" s="56"/>
      <c r="H50" s="56"/>
      <c r="I50" s="56"/>
      <c r="J50" s="56"/>
      <c r="K50" s="56"/>
      <c r="L50" s="56"/>
      <c r="M50" s="56"/>
      <c r="N50" s="56"/>
      <c r="O50" s="56"/>
      <c r="P50" s="56"/>
      <c r="Q50" s="56"/>
    </row>
    <row r="51" spans="3:32" hidden="1" x14ac:dyDescent="0.25">
      <c r="D51" s="56"/>
      <c r="E51" s="56"/>
      <c r="F51" s="56"/>
      <c r="G51" s="56"/>
      <c r="H51" s="56"/>
      <c r="I51" s="56"/>
      <c r="J51" s="56"/>
      <c r="K51" s="56"/>
      <c r="L51" s="56"/>
      <c r="M51" s="56"/>
      <c r="N51" s="56"/>
      <c r="O51" s="56"/>
      <c r="P51" s="56"/>
      <c r="Q51" s="56"/>
    </row>
    <row r="52" spans="3:32" hidden="1" x14ac:dyDescent="0.25">
      <c r="D52" s="56"/>
      <c r="E52" s="56"/>
      <c r="F52" s="56"/>
      <c r="G52" s="56"/>
      <c r="H52" s="56"/>
      <c r="I52" s="56"/>
      <c r="J52" s="56"/>
      <c r="K52" s="56"/>
      <c r="L52" s="56"/>
      <c r="M52" s="56"/>
      <c r="N52" s="56"/>
      <c r="O52" s="56"/>
      <c r="P52" s="56"/>
      <c r="Q52" s="56"/>
    </row>
    <row r="53" spans="3:32" hidden="1" x14ac:dyDescent="0.25">
      <c r="D53" s="56"/>
      <c r="E53" s="56"/>
      <c r="F53" s="56"/>
      <c r="G53" s="56"/>
      <c r="H53" s="56"/>
      <c r="I53" s="56"/>
      <c r="J53" s="56"/>
      <c r="K53" s="56"/>
      <c r="L53" s="56"/>
      <c r="M53" s="56"/>
      <c r="N53" s="56"/>
      <c r="O53" s="56"/>
      <c r="P53" s="56"/>
      <c r="Q53" s="56"/>
    </row>
    <row r="54" spans="3:32" hidden="1" x14ac:dyDescent="0.25">
      <c r="D54" s="56"/>
      <c r="E54" s="56"/>
      <c r="F54" s="56"/>
      <c r="G54" s="56"/>
      <c r="H54" s="56"/>
      <c r="I54" s="56"/>
      <c r="J54" s="56"/>
      <c r="K54" s="56"/>
      <c r="L54" s="56"/>
      <c r="M54" s="56"/>
      <c r="N54" s="56"/>
      <c r="O54" s="56"/>
      <c r="P54" s="56"/>
      <c r="Q54" s="56"/>
    </row>
    <row r="55" spans="3:32" x14ac:dyDescent="0.25">
      <c r="D55" s="56"/>
      <c r="E55" s="56"/>
      <c r="F55" s="56"/>
      <c r="G55" s="56"/>
      <c r="H55" s="56"/>
      <c r="I55" s="56"/>
      <c r="J55" s="56"/>
      <c r="K55" s="56"/>
      <c r="L55" s="56"/>
      <c r="M55" s="56"/>
      <c r="N55" s="56"/>
      <c r="O55" s="56"/>
      <c r="P55" s="56"/>
      <c r="Q55" s="56"/>
    </row>
    <row r="57" spans="3:32" x14ac:dyDescent="0.25"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  <c r="AD57" s="1"/>
      <c r="AE57" s="1"/>
    </row>
    <row r="58" spans="3:32" ht="31.5" customHeight="1" x14ac:dyDescent="0.25">
      <c r="C58" s="1"/>
      <c r="D58" s="9" t="s">
        <v>0</v>
      </c>
      <c r="E58" s="8" t="s">
        <v>1</v>
      </c>
      <c r="F58" s="8" t="s">
        <v>2</v>
      </c>
      <c r="G58" s="8" t="s">
        <v>3</v>
      </c>
      <c r="H58" s="8" t="s">
        <v>4</v>
      </c>
      <c r="I58" s="8" t="s">
        <v>5</v>
      </c>
      <c r="J58" s="8" t="s">
        <v>6</v>
      </c>
      <c r="K58" s="8" t="s">
        <v>7</v>
      </c>
      <c r="L58" s="8" t="s">
        <v>8</v>
      </c>
      <c r="M58" s="8" t="s">
        <v>9</v>
      </c>
      <c r="N58" s="8" t="s">
        <v>10</v>
      </c>
      <c r="O58" s="8" t="s">
        <v>11</v>
      </c>
      <c r="P58" s="8" t="s">
        <v>12</v>
      </c>
      <c r="Q58" s="8" t="s">
        <v>13</v>
      </c>
      <c r="R58" s="8" t="s">
        <v>14</v>
      </c>
      <c r="S58" s="8" t="s">
        <v>15</v>
      </c>
      <c r="T58" s="8" t="s">
        <v>16</v>
      </c>
      <c r="U58" s="8" t="s">
        <v>17</v>
      </c>
      <c r="V58" s="8" t="s">
        <v>18</v>
      </c>
      <c r="W58" s="8" t="s">
        <v>19</v>
      </c>
      <c r="X58" s="8" t="s">
        <v>20</v>
      </c>
      <c r="Y58" s="8" t="s">
        <v>21</v>
      </c>
      <c r="Z58" s="8" t="s">
        <v>22</v>
      </c>
      <c r="AA58" s="8" t="s">
        <v>23</v>
      </c>
      <c r="AB58" s="8" t="s">
        <v>24</v>
      </c>
      <c r="AC58" s="8" t="s">
        <v>25</v>
      </c>
      <c r="AD58" s="31" t="s">
        <v>30</v>
      </c>
      <c r="AE58" s="102"/>
      <c r="AF58" s="6" t="s">
        <v>36</v>
      </c>
    </row>
    <row r="59" spans="3:32" x14ac:dyDescent="0.25">
      <c r="C59" s="1"/>
      <c r="D59" s="10" t="s">
        <v>35</v>
      </c>
      <c r="E59" s="12">
        <f>COUNTIF(E12:E45,"✔")</f>
        <v>1</v>
      </c>
      <c r="F59" s="12">
        <f t="shared" ref="F59:AC59" si="4">COUNTIF(F12:F45,"✔")</f>
        <v>2</v>
      </c>
      <c r="G59" s="12">
        <f t="shared" si="4"/>
        <v>0</v>
      </c>
      <c r="H59" s="12">
        <f t="shared" si="4"/>
        <v>1</v>
      </c>
      <c r="I59" s="12">
        <f t="shared" si="4"/>
        <v>1</v>
      </c>
      <c r="J59" s="12">
        <f t="shared" si="4"/>
        <v>1</v>
      </c>
      <c r="K59" s="12">
        <f t="shared" si="4"/>
        <v>1</v>
      </c>
      <c r="L59" s="12">
        <f t="shared" si="4"/>
        <v>1</v>
      </c>
      <c r="M59" s="12">
        <f t="shared" si="4"/>
        <v>1</v>
      </c>
      <c r="N59" s="12">
        <f t="shared" si="4"/>
        <v>2</v>
      </c>
      <c r="O59" s="12">
        <f t="shared" si="4"/>
        <v>1</v>
      </c>
      <c r="P59" s="12">
        <f t="shared" si="4"/>
        <v>0</v>
      </c>
      <c r="Q59" s="12">
        <f t="shared" si="4"/>
        <v>1</v>
      </c>
      <c r="R59" s="12">
        <f t="shared" si="4"/>
        <v>1</v>
      </c>
      <c r="S59" s="12">
        <f t="shared" si="4"/>
        <v>1</v>
      </c>
      <c r="T59" s="12">
        <f t="shared" si="4"/>
        <v>2</v>
      </c>
      <c r="U59" s="12">
        <f t="shared" si="4"/>
        <v>0</v>
      </c>
      <c r="V59" s="12">
        <f t="shared" si="4"/>
        <v>2</v>
      </c>
      <c r="W59" s="12">
        <f t="shared" si="4"/>
        <v>0</v>
      </c>
      <c r="X59" s="12">
        <f t="shared" si="4"/>
        <v>1</v>
      </c>
      <c r="Y59" s="12">
        <f t="shared" si="4"/>
        <v>1</v>
      </c>
      <c r="Z59" s="12">
        <f t="shared" si="4"/>
        <v>1</v>
      </c>
      <c r="AA59" s="12">
        <f t="shared" si="4"/>
        <v>2</v>
      </c>
      <c r="AB59" s="12">
        <f t="shared" si="4"/>
        <v>1</v>
      </c>
      <c r="AC59" s="12">
        <f t="shared" si="4"/>
        <v>1</v>
      </c>
      <c r="AD59" s="91">
        <f>SUM(E59:AC59)</f>
        <v>26</v>
      </c>
      <c r="AE59" s="103"/>
      <c r="AF59" s="104">
        <f>AD59/$AD$63</f>
        <v>0.52</v>
      </c>
    </row>
    <row r="60" spans="3:32" x14ac:dyDescent="0.25">
      <c r="C60" s="1"/>
      <c r="D60" s="98" t="s">
        <v>76</v>
      </c>
      <c r="E60" s="12">
        <f t="shared" ref="E60:K60" si="5">COUNTIF(E12:E46,"o")</f>
        <v>0</v>
      </c>
      <c r="F60" s="12">
        <f t="shared" si="5"/>
        <v>0</v>
      </c>
      <c r="G60" s="12">
        <f t="shared" si="5"/>
        <v>0</v>
      </c>
      <c r="H60" s="12">
        <f t="shared" si="5"/>
        <v>0</v>
      </c>
      <c r="I60" s="12">
        <f t="shared" si="5"/>
        <v>0</v>
      </c>
      <c r="J60" s="12">
        <f t="shared" si="5"/>
        <v>0</v>
      </c>
      <c r="K60" s="12">
        <f t="shared" si="5"/>
        <v>0</v>
      </c>
      <c r="L60" s="12">
        <f>COUNTIF(L12:L46,"o")</f>
        <v>0</v>
      </c>
      <c r="M60" s="12">
        <f>COUNTIF(M12:M46,"o")</f>
        <v>0</v>
      </c>
      <c r="N60" s="12">
        <f>COUNTIF(N12:N46,"o")</f>
        <v>0</v>
      </c>
      <c r="O60" s="12">
        <f t="shared" ref="O60:AC60" si="6">COUNTIF(O12:O46,"o")</f>
        <v>0</v>
      </c>
      <c r="P60" s="12">
        <f t="shared" si="6"/>
        <v>0</v>
      </c>
      <c r="Q60" s="12">
        <f t="shared" si="6"/>
        <v>0</v>
      </c>
      <c r="R60" s="12">
        <f t="shared" si="6"/>
        <v>0</v>
      </c>
      <c r="S60" s="12">
        <f t="shared" si="6"/>
        <v>0</v>
      </c>
      <c r="T60" s="12">
        <f t="shared" si="6"/>
        <v>0</v>
      </c>
      <c r="U60" s="12">
        <f t="shared" si="6"/>
        <v>0</v>
      </c>
      <c r="V60" s="12">
        <f t="shared" si="6"/>
        <v>0</v>
      </c>
      <c r="W60" s="12">
        <f t="shared" si="6"/>
        <v>0</v>
      </c>
      <c r="X60" s="12">
        <f t="shared" si="6"/>
        <v>0</v>
      </c>
      <c r="Y60" s="12">
        <f t="shared" si="6"/>
        <v>0</v>
      </c>
      <c r="Z60" s="12">
        <f t="shared" si="6"/>
        <v>0</v>
      </c>
      <c r="AA60" s="12">
        <f t="shared" si="6"/>
        <v>0</v>
      </c>
      <c r="AB60" s="12">
        <f t="shared" si="6"/>
        <v>0</v>
      </c>
      <c r="AC60" s="12">
        <f t="shared" si="6"/>
        <v>0</v>
      </c>
      <c r="AD60" s="99">
        <f>SUM(E60:AC60)</f>
        <v>0</v>
      </c>
      <c r="AE60" s="103"/>
      <c r="AF60" s="105">
        <f>AD60/$AD$63</f>
        <v>0</v>
      </c>
    </row>
    <row r="61" spans="3:32" x14ac:dyDescent="0.25">
      <c r="C61" s="1"/>
      <c r="D61" s="69" t="s">
        <v>60</v>
      </c>
      <c r="E61" s="12">
        <f>COUNTIF(E12:E45,"X")</f>
        <v>1</v>
      </c>
      <c r="F61" s="12">
        <f t="shared" ref="F61:AC61" si="7">COUNTIF(F12:F45,"X")</f>
        <v>0</v>
      </c>
      <c r="G61" s="12">
        <f t="shared" si="7"/>
        <v>2</v>
      </c>
      <c r="H61" s="12">
        <f t="shared" si="7"/>
        <v>1</v>
      </c>
      <c r="I61" s="12">
        <f t="shared" si="7"/>
        <v>1</v>
      </c>
      <c r="J61" s="12">
        <f t="shared" si="7"/>
        <v>1</v>
      </c>
      <c r="K61" s="12">
        <f t="shared" si="7"/>
        <v>1</v>
      </c>
      <c r="L61" s="12">
        <f t="shared" si="7"/>
        <v>1</v>
      </c>
      <c r="M61" s="12">
        <f t="shared" si="7"/>
        <v>1</v>
      </c>
      <c r="N61" s="12">
        <f t="shared" si="7"/>
        <v>0</v>
      </c>
      <c r="O61" s="12">
        <f t="shared" si="7"/>
        <v>1</v>
      </c>
      <c r="P61" s="12">
        <f t="shared" si="7"/>
        <v>2</v>
      </c>
      <c r="Q61" s="12">
        <f t="shared" si="7"/>
        <v>1</v>
      </c>
      <c r="R61" s="12">
        <f t="shared" si="7"/>
        <v>1</v>
      </c>
      <c r="S61" s="12">
        <f t="shared" si="7"/>
        <v>1</v>
      </c>
      <c r="T61" s="12">
        <f t="shared" si="7"/>
        <v>0</v>
      </c>
      <c r="U61" s="12">
        <f t="shared" si="7"/>
        <v>2</v>
      </c>
      <c r="V61" s="12">
        <f t="shared" si="7"/>
        <v>0</v>
      </c>
      <c r="W61" s="12">
        <f t="shared" si="7"/>
        <v>2</v>
      </c>
      <c r="X61" s="12">
        <f t="shared" si="7"/>
        <v>1</v>
      </c>
      <c r="Y61" s="12">
        <f t="shared" si="7"/>
        <v>1</v>
      </c>
      <c r="Z61" s="12">
        <f t="shared" si="7"/>
        <v>1</v>
      </c>
      <c r="AA61" s="12">
        <f t="shared" si="7"/>
        <v>0</v>
      </c>
      <c r="AB61" s="12">
        <f t="shared" si="7"/>
        <v>1</v>
      </c>
      <c r="AC61" s="12">
        <f t="shared" si="7"/>
        <v>1</v>
      </c>
      <c r="AD61" s="92">
        <f t="shared" ref="AD61:AD62" si="8">SUM(E61:AC61)</f>
        <v>24</v>
      </c>
      <c r="AE61" s="103"/>
      <c r="AF61" s="106">
        <f>AD61/$AD$63</f>
        <v>0.48</v>
      </c>
    </row>
    <row r="62" spans="3:32" ht="18.75" x14ac:dyDescent="0.3">
      <c r="C62" s="1"/>
      <c r="D62" s="43" t="s">
        <v>32</v>
      </c>
      <c r="E62" s="12">
        <f>COUNTIF(E12:E45,"–")</f>
        <v>0</v>
      </c>
      <c r="F62" s="12">
        <f t="shared" ref="F62:AC62" si="9">COUNTIF(F12:F45,"–")</f>
        <v>0</v>
      </c>
      <c r="G62" s="12">
        <f t="shared" si="9"/>
        <v>0</v>
      </c>
      <c r="H62" s="12">
        <f t="shared" si="9"/>
        <v>0</v>
      </c>
      <c r="I62" s="12">
        <f t="shared" si="9"/>
        <v>0</v>
      </c>
      <c r="J62" s="12">
        <f t="shared" si="9"/>
        <v>0</v>
      </c>
      <c r="K62" s="12">
        <f t="shared" si="9"/>
        <v>0</v>
      </c>
      <c r="L62" s="12">
        <f t="shared" si="9"/>
        <v>0</v>
      </c>
      <c r="M62" s="12">
        <f t="shared" si="9"/>
        <v>0</v>
      </c>
      <c r="N62" s="12">
        <f t="shared" si="9"/>
        <v>0</v>
      </c>
      <c r="O62" s="12">
        <f t="shared" si="9"/>
        <v>0</v>
      </c>
      <c r="P62" s="12">
        <f t="shared" si="9"/>
        <v>0</v>
      </c>
      <c r="Q62" s="12">
        <f t="shared" si="9"/>
        <v>0</v>
      </c>
      <c r="R62" s="12">
        <f t="shared" si="9"/>
        <v>0</v>
      </c>
      <c r="S62" s="12">
        <f t="shared" si="9"/>
        <v>0</v>
      </c>
      <c r="T62" s="12">
        <f t="shared" si="9"/>
        <v>0</v>
      </c>
      <c r="U62" s="12">
        <f t="shared" si="9"/>
        <v>0</v>
      </c>
      <c r="V62" s="12">
        <f t="shared" si="9"/>
        <v>0</v>
      </c>
      <c r="W62" s="12">
        <f t="shared" si="9"/>
        <v>0</v>
      </c>
      <c r="X62" s="12">
        <f t="shared" si="9"/>
        <v>0</v>
      </c>
      <c r="Y62" s="12">
        <f t="shared" si="9"/>
        <v>0</v>
      </c>
      <c r="Z62" s="12">
        <f t="shared" si="9"/>
        <v>0</v>
      </c>
      <c r="AA62" s="12">
        <f t="shared" si="9"/>
        <v>0</v>
      </c>
      <c r="AB62" s="12">
        <f t="shared" si="9"/>
        <v>0</v>
      </c>
      <c r="AC62" s="12">
        <f t="shared" si="9"/>
        <v>0</v>
      </c>
      <c r="AD62" s="93">
        <f t="shared" si="8"/>
        <v>0</v>
      </c>
      <c r="AE62" s="103"/>
      <c r="AF62" s="107">
        <f>AD62/$AD$63</f>
        <v>0</v>
      </c>
    </row>
    <row r="63" spans="3:32" x14ac:dyDescent="0.25">
      <c r="C63" s="1"/>
      <c r="D63" s="13" t="s">
        <v>30</v>
      </c>
      <c r="E63" s="22">
        <f t="shared" ref="E63:AD63" si="10">SUM(E59:E62)</f>
        <v>2</v>
      </c>
      <c r="F63" s="22">
        <f t="shared" si="10"/>
        <v>2</v>
      </c>
      <c r="G63" s="22">
        <f t="shared" si="10"/>
        <v>2</v>
      </c>
      <c r="H63" s="22">
        <f t="shared" si="10"/>
        <v>2</v>
      </c>
      <c r="I63" s="22">
        <f t="shared" si="10"/>
        <v>2</v>
      </c>
      <c r="J63" s="22">
        <f t="shared" si="10"/>
        <v>2</v>
      </c>
      <c r="K63" s="22">
        <f t="shared" si="10"/>
        <v>2</v>
      </c>
      <c r="L63" s="22">
        <f t="shared" si="10"/>
        <v>2</v>
      </c>
      <c r="M63" s="22">
        <f t="shared" si="10"/>
        <v>2</v>
      </c>
      <c r="N63" s="22">
        <f t="shared" si="10"/>
        <v>2</v>
      </c>
      <c r="O63" s="22">
        <f t="shared" si="10"/>
        <v>2</v>
      </c>
      <c r="P63" s="22">
        <f t="shared" si="10"/>
        <v>2</v>
      </c>
      <c r="Q63" s="22">
        <f t="shared" si="10"/>
        <v>2</v>
      </c>
      <c r="R63" s="22">
        <f t="shared" si="10"/>
        <v>2</v>
      </c>
      <c r="S63" s="22">
        <f t="shared" si="10"/>
        <v>2</v>
      </c>
      <c r="T63" s="22">
        <f t="shared" si="10"/>
        <v>2</v>
      </c>
      <c r="U63" s="22">
        <f t="shared" si="10"/>
        <v>2</v>
      </c>
      <c r="V63" s="22">
        <f t="shared" si="10"/>
        <v>2</v>
      </c>
      <c r="W63" s="22">
        <f t="shared" si="10"/>
        <v>2</v>
      </c>
      <c r="X63" s="22">
        <f t="shared" si="10"/>
        <v>2</v>
      </c>
      <c r="Y63" s="22">
        <f t="shared" si="10"/>
        <v>2</v>
      </c>
      <c r="Z63" s="22">
        <f t="shared" si="10"/>
        <v>2</v>
      </c>
      <c r="AA63" s="22">
        <f t="shared" si="10"/>
        <v>2</v>
      </c>
      <c r="AB63" s="22">
        <f t="shared" si="10"/>
        <v>2</v>
      </c>
      <c r="AC63" s="22">
        <f t="shared" si="10"/>
        <v>2</v>
      </c>
      <c r="AD63" s="22">
        <f t="shared" si="10"/>
        <v>50</v>
      </c>
      <c r="AE63" s="12"/>
      <c r="AF63" s="34">
        <f>SUM(AF59:AF62)</f>
        <v>1</v>
      </c>
    </row>
    <row r="64" spans="3:32" x14ac:dyDescent="0.25">
      <c r="C64" s="1"/>
      <c r="D64" s="4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7"/>
    </row>
    <row r="65" spans="3:31" x14ac:dyDescent="0.25">
      <c r="C65" s="1"/>
      <c r="D65" s="2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94"/>
      <c r="AE65" s="94"/>
    </row>
    <row r="66" spans="3:31" x14ac:dyDescent="0.25"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  <c r="AD66" s="94"/>
      <c r="AE66" s="94"/>
    </row>
    <row r="67" spans="3:31" x14ac:dyDescent="0.25">
      <c r="C67" s="1"/>
      <c r="D67" s="1"/>
      <c r="E67" s="185" t="s">
        <v>26</v>
      </c>
      <c r="F67" s="186"/>
      <c r="G67" s="186"/>
      <c r="H67" s="186"/>
      <c r="I67" s="186"/>
      <c r="J67" s="186"/>
      <c r="K67" s="186"/>
      <c r="L67" s="186"/>
      <c r="M67" s="186"/>
      <c r="N67" s="186"/>
      <c r="O67" s="186"/>
      <c r="P67" s="186"/>
      <c r="Q67" s="186"/>
      <c r="R67" s="186"/>
      <c r="S67" s="186"/>
      <c r="T67" s="186"/>
      <c r="U67" s="186"/>
      <c r="V67" s="186"/>
      <c r="W67" s="186"/>
      <c r="X67" s="186"/>
      <c r="Y67" s="186"/>
      <c r="Z67" s="186"/>
      <c r="AA67" s="186"/>
      <c r="AB67" s="186"/>
      <c r="AC67" s="187"/>
      <c r="AD67" s="86"/>
      <c r="AE67" s="86"/>
    </row>
    <row r="68" spans="3:31" ht="23.25" customHeight="1" x14ac:dyDescent="0.25">
      <c r="C68" s="1"/>
      <c r="D68" s="1"/>
      <c r="E68" s="188" t="s">
        <v>27</v>
      </c>
      <c r="F68" s="189"/>
      <c r="G68" s="189"/>
      <c r="H68" s="189"/>
      <c r="I68" s="190"/>
      <c r="J68" s="198" t="s">
        <v>28</v>
      </c>
      <c r="K68" s="199"/>
      <c r="L68" s="199"/>
      <c r="M68" s="199"/>
      <c r="N68" s="199"/>
      <c r="O68" s="199"/>
      <c r="P68" s="199"/>
      <c r="Q68" s="199"/>
      <c r="R68" s="199"/>
      <c r="S68" s="199"/>
      <c r="T68" s="197" t="s">
        <v>33</v>
      </c>
      <c r="U68" s="197"/>
      <c r="V68" s="197"/>
      <c r="W68" s="197"/>
      <c r="X68" s="197"/>
      <c r="Y68" s="197"/>
      <c r="Z68" s="197"/>
      <c r="AA68" s="197"/>
      <c r="AB68" s="197"/>
      <c r="AC68" s="197"/>
      <c r="AD68" s="86"/>
      <c r="AE68" s="86"/>
    </row>
    <row r="69" spans="3:31" x14ac:dyDescent="0.25">
      <c r="C69" s="1"/>
      <c r="D69" s="1"/>
      <c r="E69" s="30" t="s">
        <v>6</v>
      </c>
      <c r="F69" s="30" t="s">
        <v>11</v>
      </c>
      <c r="G69" s="30" t="s">
        <v>21</v>
      </c>
      <c r="H69" s="30" t="s">
        <v>22</v>
      </c>
      <c r="I69" s="30" t="s">
        <v>23</v>
      </c>
      <c r="J69" s="38" t="s">
        <v>1</v>
      </c>
      <c r="K69" s="38" t="s">
        <v>2</v>
      </c>
      <c r="L69" s="38" t="s">
        <v>3</v>
      </c>
      <c r="M69" s="38" t="s">
        <v>7</v>
      </c>
      <c r="N69" s="38" t="s">
        <v>9</v>
      </c>
      <c r="O69" s="38" t="s">
        <v>12</v>
      </c>
      <c r="P69" s="38" t="s">
        <v>15</v>
      </c>
      <c r="Q69" s="38" t="s">
        <v>16</v>
      </c>
      <c r="R69" s="38" t="s">
        <v>17</v>
      </c>
      <c r="S69" s="38" t="s">
        <v>19</v>
      </c>
      <c r="T69" s="50" t="s">
        <v>4</v>
      </c>
      <c r="U69" s="50" t="s">
        <v>5</v>
      </c>
      <c r="V69" s="50" t="s">
        <v>8</v>
      </c>
      <c r="W69" s="50" t="s">
        <v>10</v>
      </c>
      <c r="X69" s="26" t="s">
        <v>13</v>
      </c>
      <c r="Y69" s="26" t="s">
        <v>14</v>
      </c>
      <c r="Z69" s="26" t="s">
        <v>18</v>
      </c>
      <c r="AA69" s="26" t="s">
        <v>20</v>
      </c>
      <c r="AB69" s="26" t="s">
        <v>24</v>
      </c>
      <c r="AC69" s="26" t="s">
        <v>25</v>
      </c>
      <c r="AD69" s="86"/>
      <c r="AE69" s="86"/>
    </row>
    <row r="70" spans="3:31" x14ac:dyDescent="0.25">
      <c r="C70" s="1"/>
      <c r="D70" s="27" t="s">
        <v>35</v>
      </c>
      <c r="E70" s="193">
        <f>SUM(J59,O59,Y59,Z59,AA59)</f>
        <v>6</v>
      </c>
      <c r="F70" s="193"/>
      <c r="G70" s="193"/>
      <c r="H70" s="193"/>
      <c r="I70" s="193"/>
      <c r="J70" s="175">
        <f>SUM(E59,F59,G59,K59,M59,P59,S59,T59,U59,W59)</f>
        <v>8</v>
      </c>
      <c r="K70" s="176"/>
      <c r="L70" s="176"/>
      <c r="M70" s="176"/>
      <c r="N70" s="176"/>
      <c r="O70" s="176"/>
      <c r="P70" s="176"/>
      <c r="Q70" s="176"/>
      <c r="R70" s="176"/>
      <c r="S70" s="177"/>
      <c r="T70" s="193">
        <f>SUM(H59,I59,L59,N59,Q59,R59,V59,X59,AB59,AC59)</f>
        <v>12</v>
      </c>
      <c r="U70" s="193"/>
      <c r="V70" s="193"/>
      <c r="W70" s="193"/>
      <c r="X70" s="193"/>
      <c r="Y70" s="193"/>
      <c r="Z70" s="193"/>
      <c r="AA70" s="193"/>
      <c r="AB70" s="193"/>
      <c r="AC70" s="193"/>
      <c r="AD70" s="88">
        <f>SUM(E70,J70,T70)</f>
        <v>26</v>
      </c>
      <c r="AE70" s="101"/>
    </row>
    <row r="71" spans="3:31" x14ac:dyDescent="0.25">
      <c r="C71" s="1"/>
      <c r="D71" s="98" t="s">
        <v>76</v>
      </c>
      <c r="E71" s="209">
        <f>SUM(J60,O60,Y60,Z60,AA60)</f>
        <v>0</v>
      </c>
      <c r="F71" s="209"/>
      <c r="G71" s="209"/>
      <c r="H71" s="209"/>
      <c r="I71" s="209"/>
      <c r="J71" s="210">
        <f>SUM(E60,F60,G60,K60,M60,P60,S60,T60,U60,W60)</f>
        <v>0</v>
      </c>
      <c r="K71" s="211"/>
      <c r="L71" s="211"/>
      <c r="M71" s="211"/>
      <c r="N71" s="211"/>
      <c r="O71" s="211"/>
      <c r="P71" s="211"/>
      <c r="Q71" s="211"/>
      <c r="R71" s="211"/>
      <c r="S71" s="212"/>
      <c r="T71" s="209">
        <f>SUM(H60,I60,L60,N60,Q60,R60,V60,X60,AB60,AC60)</f>
        <v>0</v>
      </c>
      <c r="U71" s="209"/>
      <c r="V71" s="209"/>
      <c r="W71" s="209"/>
      <c r="X71" s="209"/>
      <c r="Y71" s="209"/>
      <c r="Z71" s="209"/>
      <c r="AA71" s="209"/>
      <c r="AB71" s="209"/>
      <c r="AC71" s="209"/>
      <c r="AD71" s="100">
        <f>SUM(E71,J71,T71)</f>
        <v>0</v>
      </c>
      <c r="AE71" s="101"/>
    </row>
    <row r="72" spans="3:31" ht="15.75" customHeight="1" x14ac:dyDescent="0.25">
      <c r="C72" s="1"/>
      <c r="D72" s="28" t="s">
        <v>31</v>
      </c>
      <c r="E72" s="171">
        <f>SUM(J61,O61,Y61,Z61,AA61)</f>
        <v>4</v>
      </c>
      <c r="F72" s="171"/>
      <c r="G72" s="171"/>
      <c r="H72" s="171"/>
      <c r="I72" s="171"/>
      <c r="J72" s="178">
        <f>SUM(E61,F61,G61,K61,M61,P61,S61,T61,U61,W61)</f>
        <v>12</v>
      </c>
      <c r="K72" s="179"/>
      <c r="L72" s="179"/>
      <c r="M72" s="179"/>
      <c r="N72" s="179"/>
      <c r="O72" s="179"/>
      <c r="P72" s="179"/>
      <c r="Q72" s="179"/>
      <c r="R72" s="179"/>
      <c r="S72" s="180"/>
      <c r="T72" s="171">
        <f>SUM(H61,I61,L61,N61,Q61,R61,V61,X61,AB61,AC61)</f>
        <v>8</v>
      </c>
      <c r="U72" s="171"/>
      <c r="V72" s="171"/>
      <c r="W72" s="171"/>
      <c r="X72" s="171"/>
      <c r="Y72" s="171"/>
      <c r="Z72" s="171"/>
      <c r="AA72" s="171"/>
      <c r="AB72" s="171"/>
      <c r="AC72" s="171"/>
      <c r="AD72" s="89">
        <f>SUM(E72,J72,T72)</f>
        <v>24</v>
      </c>
      <c r="AE72" s="101"/>
    </row>
    <row r="73" spans="3:31" ht="18.75" x14ac:dyDescent="0.3">
      <c r="C73" s="1"/>
      <c r="D73" s="42" t="s">
        <v>32</v>
      </c>
      <c r="E73" s="192">
        <f>SUM(J62,O62,Y62,Z62,AA62)</f>
        <v>0</v>
      </c>
      <c r="F73" s="192"/>
      <c r="G73" s="192"/>
      <c r="H73" s="192"/>
      <c r="I73" s="192"/>
      <c r="J73" s="172">
        <f>SUM(E62,F62,G62,K62,M62,P62,S62,T62,U62,W62)</f>
        <v>0</v>
      </c>
      <c r="K73" s="173"/>
      <c r="L73" s="173"/>
      <c r="M73" s="173"/>
      <c r="N73" s="173"/>
      <c r="O73" s="173"/>
      <c r="P73" s="173"/>
      <c r="Q73" s="173"/>
      <c r="R73" s="173"/>
      <c r="S73" s="174"/>
      <c r="T73" s="192">
        <f>SUM(H62,I62,L62,N62,Q62,R62,V62,X62,AB62,AC62)</f>
        <v>0</v>
      </c>
      <c r="U73" s="192"/>
      <c r="V73" s="192"/>
      <c r="W73" s="192"/>
      <c r="X73" s="192"/>
      <c r="Y73" s="192"/>
      <c r="Z73" s="192"/>
      <c r="AA73" s="192"/>
      <c r="AB73" s="192"/>
      <c r="AC73" s="192"/>
      <c r="AD73" s="90">
        <f>SUM(E73,J73,T73)</f>
        <v>0</v>
      </c>
      <c r="AE73" s="101"/>
    </row>
    <row r="74" spans="3:31" x14ac:dyDescent="0.25">
      <c r="C74" s="1"/>
      <c r="D74" s="25" t="s">
        <v>29</v>
      </c>
      <c r="E74" s="191">
        <f>SUM(E70:I73)</f>
        <v>10</v>
      </c>
      <c r="F74" s="191"/>
      <c r="G74" s="191"/>
      <c r="H74" s="191"/>
      <c r="I74" s="191"/>
      <c r="J74" s="194">
        <f>SUM(J70:S73)</f>
        <v>20</v>
      </c>
      <c r="K74" s="195"/>
      <c r="L74" s="195"/>
      <c r="M74" s="195"/>
      <c r="N74" s="195"/>
      <c r="O74" s="195"/>
      <c r="P74" s="195"/>
      <c r="Q74" s="195"/>
      <c r="R74" s="195"/>
      <c r="S74" s="196"/>
      <c r="T74" s="191">
        <f>SUM(T70:AC73)</f>
        <v>20</v>
      </c>
      <c r="U74" s="191"/>
      <c r="V74" s="191"/>
      <c r="W74" s="191"/>
      <c r="X74" s="191"/>
      <c r="Y74" s="191"/>
      <c r="Z74" s="191"/>
      <c r="AA74" s="191"/>
      <c r="AB74" s="191"/>
      <c r="AC74" s="191"/>
      <c r="AD74" s="84">
        <f>SUM(E74,J74,T74)</f>
        <v>50</v>
      </c>
      <c r="AE74" s="101"/>
    </row>
    <row r="75" spans="3:31" x14ac:dyDescent="0.25"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  <c r="AD75" s="1"/>
      <c r="AE75" s="1"/>
    </row>
    <row r="77" spans="3:31" ht="38.25" customHeight="1" x14ac:dyDescent="0.25">
      <c r="D77" s="63" t="s">
        <v>58</v>
      </c>
      <c r="E77" s="47" t="s">
        <v>37</v>
      </c>
      <c r="F77" s="48" t="s">
        <v>28</v>
      </c>
      <c r="G77" s="49" t="s">
        <v>33</v>
      </c>
    </row>
    <row r="78" spans="3:31" x14ac:dyDescent="0.25">
      <c r="D78" s="27" t="s">
        <v>35</v>
      </c>
      <c r="E78" s="37">
        <f>E70/$E$74</f>
        <v>0.6</v>
      </c>
      <c r="F78" s="37">
        <f>J70/$J$74</f>
        <v>0.4</v>
      </c>
      <c r="G78" s="37">
        <f>T70/$T$74</f>
        <v>0.6</v>
      </c>
    </row>
    <row r="79" spans="3:31" x14ac:dyDescent="0.25">
      <c r="D79" s="108" t="s">
        <v>74</v>
      </c>
      <c r="E79" s="37">
        <f>E71/$E$74</f>
        <v>0</v>
      </c>
      <c r="F79" s="37">
        <f>J71/$J$74</f>
        <v>0</v>
      </c>
      <c r="G79" s="37">
        <f>T71/$T$74</f>
        <v>0</v>
      </c>
    </row>
    <row r="80" spans="3:31" x14ac:dyDescent="0.25">
      <c r="D80" s="75" t="s">
        <v>56</v>
      </c>
      <c r="E80" s="40">
        <f>E72/$E$74</f>
        <v>0.4</v>
      </c>
      <c r="F80" s="40">
        <f>J72/$J$74</f>
        <v>0.6</v>
      </c>
      <c r="G80" s="40">
        <f>T72/$T$74</f>
        <v>0.4</v>
      </c>
    </row>
    <row r="81" spans="4:7" ht="18.75" x14ac:dyDescent="0.3">
      <c r="D81" s="42" t="s">
        <v>32</v>
      </c>
      <c r="E81" s="16">
        <f>E73/$E$74</f>
        <v>0</v>
      </c>
      <c r="F81" s="16">
        <f>J73/$J$74</f>
        <v>0</v>
      </c>
      <c r="G81" s="16">
        <f>T73/$T$74</f>
        <v>0</v>
      </c>
    </row>
    <row r="82" spans="4:7" x14ac:dyDescent="0.25">
      <c r="E82" s="109">
        <f>SUM(E78:E81)</f>
        <v>1</v>
      </c>
      <c r="F82" s="109">
        <f>SUM(F78:F81)</f>
        <v>1</v>
      </c>
      <c r="G82" s="109">
        <f>SUM(G78:G81)</f>
        <v>1</v>
      </c>
    </row>
    <row r="100" spans="4:30" ht="18.75" x14ac:dyDescent="0.3">
      <c r="D100" s="181" t="s">
        <v>71</v>
      </c>
      <c r="E100" s="181"/>
      <c r="F100" s="181"/>
      <c r="G100" s="181"/>
      <c r="H100" s="181"/>
      <c r="I100" s="181"/>
      <c r="J100" s="181"/>
      <c r="K100" s="181"/>
      <c r="L100" s="181"/>
      <c r="M100" s="181"/>
      <c r="N100" s="181"/>
      <c r="O100" s="181"/>
      <c r="P100" s="181"/>
      <c r="Q100" s="181"/>
      <c r="R100" s="181"/>
      <c r="S100" s="181"/>
      <c r="T100" s="181"/>
      <c r="U100" s="181"/>
      <c r="V100" s="181"/>
      <c r="W100" s="181"/>
      <c r="X100" s="181"/>
      <c r="Y100" s="181"/>
      <c r="Z100" s="181"/>
      <c r="AA100" s="181"/>
      <c r="AB100" s="181"/>
      <c r="AC100" s="181"/>
      <c r="AD100" s="181"/>
    </row>
    <row r="101" spans="4:30" ht="29.25" customHeight="1" x14ac:dyDescent="0.25">
      <c r="D101" s="202" t="s">
        <v>84</v>
      </c>
      <c r="E101" s="203"/>
      <c r="F101" s="203"/>
      <c r="G101" s="204"/>
      <c r="H101" s="207"/>
      <c r="I101" s="207"/>
      <c r="J101" s="207"/>
      <c r="K101" s="207"/>
      <c r="L101" s="207"/>
      <c r="M101" s="207"/>
      <c r="N101" s="207"/>
      <c r="O101" s="207"/>
      <c r="P101" s="207"/>
      <c r="Q101" s="207"/>
      <c r="R101" s="207"/>
      <c r="S101" s="207"/>
      <c r="T101" s="207"/>
      <c r="U101" s="207"/>
      <c r="V101" s="207"/>
      <c r="W101" s="207"/>
      <c r="X101" s="207"/>
      <c r="Y101" s="207"/>
      <c r="Z101" s="207"/>
      <c r="AA101" s="207"/>
      <c r="AB101" s="207"/>
      <c r="AC101" s="207"/>
      <c r="AD101" s="208"/>
    </row>
    <row r="102" spans="4:30" ht="27" customHeight="1" x14ac:dyDescent="0.25">
      <c r="D102" s="182" t="s">
        <v>81</v>
      </c>
      <c r="E102" s="182"/>
      <c r="F102" s="182"/>
      <c r="G102" s="182"/>
      <c r="H102" s="205"/>
      <c r="I102" s="205"/>
      <c r="J102" s="205"/>
      <c r="K102" s="205"/>
      <c r="L102" s="205"/>
      <c r="M102" s="205"/>
      <c r="N102" s="205"/>
      <c r="O102" s="205"/>
      <c r="P102" s="205"/>
      <c r="Q102" s="205"/>
      <c r="R102" s="205"/>
      <c r="S102" s="205"/>
      <c r="T102" s="205"/>
      <c r="U102" s="205"/>
      <c r="V102" s="205"/>
      <c r="W102" s="205"/>
      <c r="X102" s="205"/>
      <c r="Y102" s="205"/>
      <c r="Z102" s="205"/>
      <c r="AA102" s="205"/>
      <c r="AB102" s="205"/>
      <c r="AC102" s="205"/>
      <c r="AD102" s="206"/>
    </row>
    <row r="103" spans="4:30" ht="34.5" customHeight="1" x14ac:dyDescent="0.25">
      <c r="D103" s="182" t="s">
        <v>83</v>
      </c>
      <c r="E103" s="182"/>
      <c r="F103" s="182"/>
      <c r="G103" s="182"/>
      <c r="H103" s="183"/>
      <c r="I103" s="183"/>
      <c r="J103" s="183"/>
      <c r="K103" s="183"/>
      <c r="L103" s="183"/>
      <c r="M103" s="183"/>
      <c r="N103" s="183"/>
      <c r="O103" s="183"/>
      <c r="P103" s="183"/>
      <c r="Q103" s="183"/>
      <c r="R103" s="183"/>
      <c r="S103" s="183"/>
      <c r="T103" s="183"/>
      <c r="U103" s="183"/>
      <c r="V103" s="183"/>
      <c r="W103" s="183"/>
      <c r="X103" s="183"/>
      <c r="Y103" s="183"/>
      <c r="Z103" s="183"/>
      <c r="AA103" s="183"/>
      <c r="AB103" s="183"/>
      <c r="AC103" s="183"/>
      <c r="AD103" s="184"/>
    </row>
    <row r="104" spans="4:30" ht="28.5" customHeight="1" x14ac:dyDescent="0.25">
      <c r="D104" s="182" t="s">
        <v>70</v>
      </c>
      <c r="E104" s="182"/>
      <c r="F104" s="182"/>
      <c r="G104" s="182"/>
      <c r="H104" s="183"/>
      <c r="I104" s="183"/>
      <c r="J104" s="183"/>
      <c r="K104" s="183"/>
      <c r="L104" s="183"/>
      <c r="M104" s="183"/>
      <c r="N104" s="183"/>
      <c r="O104" s="183"/>
      <c r="P104" s="183"/>
      <c r="Q104" s="183"/>
      <c r="R104" s="183"/>
      <c r="S104" s="183"/>
      <c r="T104" s="183"/>
      <c r="U104" s="183"/>
      <c r="V104" s="183"/>
      <c r="W104" s="183"/>
      <c r="X104" s="183"/>
      <c r="Y104" s="183"/>
      <c r="Z104" s="183"/>
      <c r="AA104" s="183"/>
      <c r="AB104" s="183"/>
      <c r="AC104" s="183"/>
      <c r="AD104" s="184"/>
    </row>
    <row r="105" spans="4:30" ht="33" customHeight="1" x14ac:dyDescent="0.25">
      <c r="D105" s="182" t="s">
        <v>82</v>
      </c>
      <c r="E105" s="182"/>
      <c r="F105" s="182"/>
      <c r="G105" s="182"/>
      <c r="H105" s="183"/>
      <c r="I105" s="183"/>
      <c r="J105" s="183"/>
      <c r="K105" s="183"/>
      <c r="L105" s="183"/>
      <c r="M105" s="183"/>
      <c r="N105" s="183"/>
      <c r="O105" s="183"/>
      <c r="P105" s="183"/>
      <c r="Q105" s="183"/>
      <c r="R105" s="183"/>
      <c r="S105" s="183"/>
      <c r="T105" s="183"/>
      <c r="U105" s="183"/>
      <c r="V105" s="183"/>
      <c r="W105" s="183"/>
      <c r="X105" s="183"/>
      <c r="Y105" s="183"/>
      <c r="Z105" s="183"/>
      <c r="AA105" s="183"/>
      <c r="AB105" s="183"/>
      <c r="AC105" s="183"/>
      <c r="AD105" s="184"/>
    </row>
    <row r="106" spans="4:30" ht="26.25" customHeight="1" x14ac:dyDescent="0.25">
      <c r="D106" s="182" t="s">
        <v>77</v>
      </c>
      <c r="E106" s="182"/>
      <c r="F106" s="182"/>
      <c r="G106" s="182"/>
      <c r="H106" s="183"/>
      <c r="I106" s="183"/>
      <c r="J106" s="183"/>
      <c r="K106" s="183"/>
      <c r="L106" s="183"/>
      <c r="M106" s="183"/>
      <c r="N106" s="183"/>
      <c r="O106" s="183"/>
      <c r="P106" s="183"/>
      <c r="Q106" s="183"/>
      <c r="R106" s="183"/>
      <c r="S106" s="183"/>
      <c r="T106" s="183"/>
      <c r="U106" s="183"/>
      <c r="V106" s="183"/>
      <c r="W106" s="183"/>
      <c r="X106" s="183"/>
      <c r="Y106" s="183"/>
      <c r="Z106" s="183"/>
      <c r="AA106" s="183"/>
      <c r="AB106" s="183"/>
      <c r="AC106" s="183"/>
      <c r="AD106" s="184"/>
    </row>
    <row r="108" spans="4:30" x14ac:dyDescent="0.25">
      <c r="D108" s="143"/>
    </row>
  </sheetData>
  <mergeCells count="48">
    <mergeCell ref="D106:G106"/>
    <mergeCell ref="H106:AD106"/>
    <mergeCell ref="T68:AC68"/>
    <mergeCell ref="J68:S68"/>
    <mergeCell ref="T70:AC70"/>
    <mergeCell ref="E73:I73"/>
    <mergeCell ref="E74:I74"/>
    <mergeCell ref="E72:I72"/>
    <mergeCell ref="E68:I68"/>
    <mergeCell ref="E70:I70"/>
    <mergeCell ref="E71:I71"/>
    <mergeCell ref="T72:AC72"/>
    <mergeCell ref="T73:AC73"/>
    <mergeCell ref="T74:AC74"/>
    <mergeCell ref="J70:S70"/>
    <mergeCell ref="J72:S72"/>
    <mergeCell ref="H102:AD102"/>
    <mergeCell ref="D2:AF2"/>
    <mergeCell ref="E7:P7"/>
    <mergeCell ref="E8:P8"/>
    <mergeCell ref="R8:V8"/>
    <mergeCell ref="X8:Y8"/>
    <mergeCell ref="AD8:AI8"/>
    <mergeCell ref="AI12:AJ12"/>
    <mergeCell ref="E67:AC67"/>
    <mergeCell ref="C10:D10"/>
    <mergeCell ref="E10:I10"/>
    <mergeCell ref="J10:N10"/>
    <mergeCell ref="O10:S10"/>
    <mergeCell ref="T10:X10"/>
    <mergeCell ref="Y10:AC10"/>
    <mergeCell ref="AD10:AG10"/>
    <mergeCell ref="D104:G104"/>
    <mergeCell ref="H104:AD104"/>
    <mergeCell ref="D105:G105"/>
    <mergeCell ref="H105:AD105"/>
    <mergeCell ref="R7:V7"/>
    <mergeCell ref="X7:Y7"/>
    <mergeCell ref="J73:S73"/>
    <mergeCell ref="J74:S74"/>
    <mergeCell ref="T71:AC71"/>
    <mergeCell ref="J71:S71"/>
    <mergeCell ref="D103:G103"/>
    <mergeCell ref="H103:AD103"/>
    <mergeCell ref="D100:AD100"/>
    <mergeCell ref="D101:G101"/>
    <mergeCell ref="H101:AD101"/>
    <mergeCell ref="D102:G102"/>
  </mergeCells>
  <dataValidations count="1">
    <dataValidation type="list" allowBlank="1" showInputMessage="1" showErrorMessage="1" sqref="E12:AC45" xr:uid="{4F640C02-E9DD-DE47-B336-CF778DE3BB77}">
      <formula1>$AJ$13:$AJ$16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92"/>
  <sheetViews>
    <sheetView topLeftCell="A10" zoomScale="60" zoomScaleNormal="60" workbookViewId="0">
      <selection activeCell="AC14" sqref="AC14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15" t="s">
        <v>61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</row>
    <row r="7" spans="3:35" ht="22.15" customHeight="1" x14ac:dyDescent="0.35">
      <c r="D7" s="135" t="s">
        <v>68</v>
      </c>
      <c r="E7" s="159" t="s">
        <v>118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5</v>
      </c>
      <c r="Y7" s="155"/>
      <c r="AD7" s="146"/>
    </row>
    <row r="8" spans="3:35" ht="22.15" customHeight="1" x14ac:dyDescent="0.35">
      <c r="D8" s="136" t="s">
        <v>47</v>
      </c>
      <c r="E8" s="157" t="s">
        <v>116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124</v>
      </c>
      <c r="Y8" s="155"/>
      <c r="Z8" s="68"/>
      <c r="AA8" s="68"/>
      <c r="AD8" s="153"/>
      <c r="AE8" s="153"/>
      <c r="AF8" s="153"/>
      <c r="AG8" s="153"/>
      <c r="AH8" s="153"/>
    </row>
    <row r="9" spans="3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 x14ac:dyDescent="0.25">
      <c r="C10" s="217" t="s">
        <v>90</v>
      </c>
      <c r="D10" s="218"/>
      <c r="E10" s="222" t="s">
        <v>85</v>
      </c>
      <c r="F10" s="223"/>
      <c r="G10" s="223"/>
      <c r="H10" s="223"/>
      <c r="I10" s="224"/>
      <c r="J10" s="222" t="s">
        <v>86</v>
      </c>
      <c r="K10" s="223"/>
      <c r="L10" s="223"/>
      <c r="M10" s="223"/>
      <c r="N10" s="224"/>
      <c r="O10" s="222" t="s">
        <v>87</v>
      </c>
      <c r="P10" s="223"/>
      <c r="Q10" s="223"/>
      <c r="R10" s="223"/>
      <c r="S10" s="224"/>
      <c r="T10" s="222" t="s">
        <v>88</v>
      </c>
      <c r="U10" s="223"/>
      <c r="V10" s="223"/>
      <c r="W10" s="223"/>
      <c r="X10" s="224"/>
      <c r="Y10" s="222" t="s">
        <v>89</v>
      </c>
      <c r="Z10" s="223"/>
      <c r="AA10" s="223"/>
      <c r="AB10" s="223"/>
      <c r="AC10" s="224"/>
      <c r="AD10" s="216" t="s">
        <v>41</v>
      </c>
      <c r="AE10" s="216"/>
      <c r="AF10" s="216"/>
    </row>
    <row r="11" spans="3:35" ht="16.5" thickBot="1" x14ac:dyDescent="0.3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 x14ac:dyDescent="0.25">
      <c r="C12" s="57">
        <v>1</v>
      </c>
      <c r="D12" s="55" t="s">
        <v>119</v>
      </c>
      <c r="E12" s="64" t="s">
        <v>51</v>
      </c>
      <c r="F12" s="64" t="s">
        <v>44</v>
      </c>
      <c r="G12" s="64" t="s">
        <v>51</v>
      </c>
      <c r="H12" s="64" t="s">
        <v>51</v>
      </c>
      <c r="I12" s="64" t="s">
        <v>44</v>
      </c>
      <c r="J12" s="64" t="s">
        <v>51</v>
      </c>
      <c r="K12" s="64" t="s">
        <v>51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51</v>
      </c>
      <c r="Q12" s="64" t="s">
        <v>51</v>
      </c>
      <c r="R12" s="64" t="s">
        <v>51</v>
      </c>
      <c r="S12" s="64" t="s">
        <v>44</v>
      </c>
      <c r="T12" s="64" t="s">
        <v>51</v>
      </c>
      <c r="U12" s="64" t="s">
        <v>44</v>
      </c>
      <c r="V12" s="64" t="s">
        <v>51</v>
      </c>
      <c r="W12" s="64" t="s">
        <v>44</v>
      </c>
      <c r="X12" s="64" t="s">
        <v>51</v>
      </c>
      <c r="Y12" s="64" t="s">
        <v>51</v>
      </c>
      <c r="Z12" s="64" t="s">
        <v>44</v>
      </c>
      <c r="AA12" s="64" t="s">
        <v>44</v>
      </c>
      <c r="AB12" s="64" t="s">
        <v>51</v>
      </c>
      <c r="AC12" s="64" t="s">
        <v>44</v>
      </c>
      <c r="AD12" s="123">
        <f>COUNTIF(E12:AC12,"✔")</f>
        <v>15</v>
      </c>
      <c r="AE12" s="125">
        <f>COUNTIF(E12:AC12,"X")</f>
        <v>10</v>
      </c>
      <c r="AF12" s="127">
        <f>COUNTIF(E12:AC12,"–")</f>
        <v>0</v>
      </c>
      <c r="AH12" s="151" t="s">
        <v>46</v>
      </c>
      <c r="AI12" s="152"/>
    </row>
    <row r="13" spans="3:35" ht="19.899999999999999" customHeight="1" x14ac:dyDescent="0.25">
      <c r="C13" s="57">
        <v>2</v>
      </c>
      <c r="D13" s="55" t="s">
        <v>120</v>
      </c>
      <c r="E13" s="64" t="s">
        <v>44</v>
      </c>
      <c r="F13" s="64" t="s">
        <v>44</v>
      </c>
      <c r="G13" s="64" t="s">
        <v>44</v>
      </c>
      <c r="H13" s="64" t="s">
        <v>44</v>
      </c>
      <c r="I13" s="64" t="s">
        <v>44</v>
      </c>
      <c r="J13" s="64" t="s">
        <v>44</v>
      </c>
      <c r="K13" s="64" t="s">
        <v>44</v>
      </c>
      <c r="L13" s="64" t="s">
        <v>51</v>
      </c>
      <c r="M13" s="64" t="s">
        <v>44</v>
      </c>
      <c r="N13" s="64" t="s">
        <v>51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51</v>
      </c>
      <c r="T13" s="64" t="s">
        <v>51</v>
      </c>
      <c r="U13" s="64" t="s">
        <v>51</v>
      </c>
      <c r="V13" s="64" t="s">
        <v>44</v>
      </c>
      <c r="W13" s="64" t="s">
        <v>44</v>
      </c>
      <c r="X13" s="64" t="s">
        <v>44</v>
      </c>
      <c r="Y13" s="64" t="s">
        <v>51</v>
      </c>
      <c r="Z13" s="64" t="s">
        <v>51</v>
      </c>
      <c r="AA13" s="64" t="s">
        <v>44</v>
      </c>
      <c r="AB13" s="64" t="s">
        <v>44</v>
      </c>
      <c r="AC13" s="64" t="s">
        <v>51</v>
      </c>
      <c r="AD13" s="123">
        <f t="shared" ref="AD13:AD45" si="0">COUNTIF(E13:AC13,"✔")</f>
        <v>8</v>
      </c>
      <c r="AE13" s="125">
        <f t="shared" ref="AE13:AE45" si="1">COUNTIF(E13:AC13,"X")</f>
        <v>17</v>
      </c>
      <c r="AF13" s="127">
        <f t="shared" ref="AF13:AF45" si="2">COUNTIF(E13:AC13,"–")</f>
        <v>0</v>
      </c>
      <c r="AH13" s="78" t="s">
        <v>48</v>
      </c>
      <c r="AI13" s="71" t="s">
        <v>51</v>
      </c>
    </row>
    <row r="14" spans="3:35" ht="19.899999999999999" customHeight="1" x14ac:dyDescent="0.25">
      <c r="C14" s="57">
        <v>3</v>
      </c>
      <c r="D14" s="55" t="s">
        <v>121</v>
      </c>
      <c r="E14" s="64" t="s">
        <v>52</v>
      </c>
      <c r="F14" s="64" t="s">
        <v>52</v>
      </c>
      <c r="G14" s="64" t="s">
        <v>52</v>
      </c>
      <c r="H14" s="64" t="s">
        <v>52</v>
      </c>
      <c r="I14" s="64" t="s">
        <v>52</v>
      </c>
      <c r="J14" s="64" t="s">
        <v>52</v>
      </c>
      <c r="K14" s="64"/>
      <c r="L14" s="64" t="s">
        <v>52</v>
      </c>
      <c r="M14" s="64" t="s">
        <v>52</v>
      </c>
      <c r="N14" s="64" t="s">
        <v>52</v>
      </c>
      <c r="O14" s="64" t="s">
        <v>52</v>
      </c>
      <c r="P14" s="64" t="s">
        <v>52</v>
      </c>
      <c r="Q14" s="64" t="s">
        <v>52</v>
      </c>
      <c r="R14" s="64" t="s">
        <v>52</v>
      </c>
      <c r="S14" s="64" t="s">
        <v>52</v>
      </c>
      <c r="T14" s="64" t="s">
        <v>52</v>
      </c>
      <c r="U14" s="64" t="s">
        <v>52</v>
      </c>
      <c r="V14" s="64" t="s">
        <v>52</v>
      </c>
      <c r="W14" s="64" t="s">
        <v>52</v>
      </c>
      <c r="X14" s="64" t="s">
        <v>52</v>
      </c>
      <c r="Y14" s="64" t="s">
        <v>52</v>
      </c>
      <c r="Z14" s="64" t="s">
        <v>52</v>
      </c>
      <c r="AA14" s="64" t="s">
        <v>52</v>
      </c>
      <c r="AB14" s="64" t="s">
        <v>52</v>
      </c>
      <c r="AC14" s="64" t="s">
        <v>52</v>
      </c>
      <c r="AD14" s="123">
        <f t="shared" si="0"/>
        <v>0</v>
      </c>
      <c r="AE14" s="125">
        <f t="shared" si="1"/>
        <v>0</v>
      </c>
      <c r="AF14" s="127">
        <f t="shared" si="2"/>
        <v>24</v>
      </c>
      <c r="AH14" s="78" t="s">
        <v>49</v>
      </c>
      <c r="AI14" s="72" t="s">
        <v>44</v>
      </c>
    </row>
    <row r="15" spans="3:35" ht="19.899999999999999" customHeight="1" thickBot="1" x14ac:dyDescent="0.3">
      <c r="C15" s="57">
        <v>4</v>
      </c>
      <c r="D15" s="55" t="s">
        <v>122</v>
      </c>
      <c r="E15" s="64" t="s">
        <v>51</v>
      </c>
      <c r="F15" s="64" t="s">
        <v>51</v>
      </c>
      <c r="G15" s="64" t="s">
        <v>44</v>
      </c>
      <c r="H15" s="64" t="s">
        <v>51</v>
      </c>
      <c r="I15" s="64" t="s">
        <v>44</v>
      </c>
      <c r="J15" s="64" t="s">
        <v>51</v>
      </c>
      <c r="K15" s="64" t="s">
        <v>44</v>
      </c>
      <c r="L15" s="64" t="s">
        <v>51</v>
      </c>
      <c r="M15" s="64" t="s">
        <v>51</v>
      </c>
      <c r="N15" s="64" t="s">
        <v>44</v>
      </c>
      <c r="O15" s="64" t="s">
        <v>51</v>
      </c>
      <c r="P15" s="64" t="s">
        <v>51</v>
      </c>
      <c r="Q15" s="64" t="s">
        <v>51</v>
      </c>
      <c r="R15" s="64" t="s">
        <v>44</v>
      </c>
      <c r="S15" s="64" t="s">
        <v>44</v>
      </c>
      <c r="T15" s="64" t="s">
        <v>51</v>
      </c>
      <c r="U15" s="64" t="s">
        <v>44</v>
      </c>
      <c r="V15" s="64" t="s">
        <v>44</v>
      </c>
      <c r="W15" s="64" t="s">
        <v>51</v>
      </c>
      <c r="X15" s="64" t="s">
        <v>51</v>
      </c>
      <c r="Y15" s="64" t="s">
        <v>51</v>
      </c>
      <c r="Z15" s="64" t="s">
        <v>44</v>
      </c>
      <c r="AA15" s="64" t="s">
        <v>44</v>
      </c>
      <c r="AB15" s="64" t="s">
        <v>51</v>
      </c>
      <c r="AC15" s="64" t="s">
        <v>44</v>
      </c>
      <c r="AD15" s="123">
        <f t="shared" si="0"/>
        <v>14</v>
      </c>
      <c r="AE15" s="125">
        <f t="shared" si="1"/>
        <v>11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 x14ac:dyDescent="0.25">
      <c r="C16" s="57">
        <v>5</v>
      </c>
      <c r="D16" s="55" t="s">
        <v>123</v>
      </c>
      <c r="E16" s="64" t="s">
        <v>44</v>
      </c>
      <c r="F16" s="64" t="s">
        <v>51</v>
      </c>
      <c r="G16" s="64" t="s">
        <v>51</v>
      </c>
      <c r="H16" s="64" t="s">
        <v>44</v>
      </c>
      <c r="I16" s="64" t="s">
        <v>51</v>
      </c>
      <c r="J16" s="64" t="s">
        <v>44</v>
      </c>
      <c r="K16" s="64" t="s">
        <v>51</v>
      </c>
      <c r="L16" s="64" t="s">
        <v>51</v>
      </c>
      <c r="M16" s="64" t="s">
        <v>44</v>
      </c>
      <c r="N16" s="64" t="s">
        <v>44</v>
      </c>
      <c r="O16" s="64" t="s">
        <v>51</v>
      </c>
      <c r="P16" s="64" t="s">
        <v>44</v>
      </c>
      <c r="Q16" s="64" t="s">
        <v>44</v>
      </c>
      <c r="R16" s="64" t="s">
        <v>51</v>
      </c>
      <c r="S16" s="64" t="s">
        <v>44</v>
      </c>
      <c r="T16" s="64" t="s">
        <v>44</v>
      </c>
      <c r="U16" s="64" t="s">
        <v>51</v>
      </c>
      <c r="V16" s="64" t="s">
        <v>44</v>
      </c>
      <c r="W16" s="64" t="s">
        <v>44</v>
      </c>
      <c r="X16" s="64" t="s">
        <v>44</v>
      </c>
      <c r="Y16" s="64" t="s">
        <v>44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123">
        <f t="shared" si="0"/>
        <v>10</v>
      </c>
      <c r="AE16" s="125">
        <f t="shared" si="1"/>
        <v>15</v>
      </c>
      <c r="AF16" s="127">
        <f t="shared" si="2"/>
        <v>0</v>
      </c>
      <c r="AH16" s="62"/>
    </row>
    <row r="17" spans="3:32" ht="19.899999999999999" customHeight="1" x14ac:dyDescent="0.25">
      <c r="C17" s="57">
        <v>6</v>
      </c>
      <c r="D17" s="55"/>
      <c r="E17" s="64"/>
      <c r="F17" s="64"/>
      <c r="G17" s="64"/>
      <c r="H17" s="64"/>
      <c r="I17" s="64"/>
      <c r="J17" s="64"/>
      <c r="K17" s="64"/>
      <c r="L17" s="64"/>
      <c r="M17" s="64"/>
      <c r="N17" s="64"/>
      <c r="O17" s="64"/>
      <c r="P17" s="64"/>
      <c r="Q17" s="64"/>
      <c r="R17" s="64"/>
      <c r="S17" s="64"/>
      <c r="T17" s="64"/>
      <c r="U17" s="64"/>
      <c r="V17" s="64"/>
      <c r="W17" s="64"/>
      <c r="X17" s="64"/>
      <c r="Y17" s="64"/>
      <c r="Z17" s="64"/>
      <c r="AA17" s="64"/>
      <c r="AB17" s="64"/>
      <c r="AC17" s="64"/>
      <c r="AD17" s="123">
        <f t="shared" si="0"/>
        <v>0</v>
      </c>
      <c r="AE17" s="125">
        <f t="shared" si="1"/>
        <v>0</v>
      </c>
      <c r="AF17" s="127">
        <f t="shared" si="2"/>
        <v>0</v>
      </c>
    </row>
    <row r="18" spans="3:32" ht="19.899999999999999" customHeight="1" x14ac:dyDescent="0.25">
      <c r="C18" s="57">
        <v>7</v>
      </c>
      <c r="D18" s="55"/>
      <c r="E18" s="64"/>
      <c r="F18" s="64"/>
      <c r="G18" s="64"/>
      <c r="H18" s="64"/>
      <c r="I18" s="64"/>
      <c r="J18" s="64"/>
      <c r="K18" s="64"/>
      <c r="L18" s="64"/>
      <c r="M18" s="64"/>
      <c r="N18" s="64"/>
      <c r="O18" s="64"/>
      <c r="P18" s="64"/>
      <c r="Q18" s="64"/>
      <c r="R18" s="64"/>
      <c r="S18" s="64"/>
      <c r="T18" s="64"/>
      <c r="U18" s="64"/>
      <c r="V18" s="64"/>
      <c r="W18" s="64"/>
      <c r="X18" s="64"/>
      <c r="Y18" s="64"/>
      <c r="Z18" s="64"/>
      <c r="AA18" s="64"/>
      <c r="AB18" s="64"/>
      <c r="AC18" s="64"/>
      <c r="AD18" s="123">
        <f t="shared" si="0"/>
        <v>0</v>
      </c>
      <c r="AE18" s="125">
        <f t="shared" si="1"/>
        <v>0</v>
      </c>
      <c r="AF18" s="127">
        <f t="shared" si="2"/>
        <v>0</v>
      </c>
    </row>
    <row r="19" spans="3:32" ht="19.899999999999999" customHeight="1" x14ac:dyDescent="0.25">
      <c r="C19" s="57">
        <v>8</v>
      </c>
      <c r="D19" s="55"/>
      <c r="E19" s="64"/>
      <c r="F19" s="64"/>
      <c r="G19" s="64"/>
      <c r="H19" s="64"/>
      <c r="I19" s="64"/>
      <c r="J19" s="64"/>
      <c r="K19" s="64"/>
      <c r="L19" s="64"/>
      <c r="M19" s="64"/>
      <c r="N19" s="64"/>
      <c r="O19" s="64"/>
      <c r="P19" s="64"/>
      <c r="Q19" s="64"/>
      <c r="R19" s="64"/>
      <c r="S19" s="64"/>
      <c r="T19" s="64"/>
      <c r="U19" s="64"/>
      <c r="V19" s="64"/>
      <c r="W19" s="64"/>
      <c r="X19" s="64"/>
      <c r="Y19" s="64"/>
      <c r="Z19" s="64"/>
      <c r="AA19" s="64"/>
      <c r="AB19" s="64"/>
      <c r="AC19" s="64"/>
      <c r="AD19" s="123">
        <f t="shared" si="0"/>
        <v>0</v>
      </c>
      <c r="AE19" s="125">
        <f t="shared" si="1"/>
        <v>0</v>
      </c>
      <c r="AF19" s="127">
        <f t="shared" si="2"/>
        <v>0</v>
      </c>
    </row>
    <row r="20" spans="3:32" ht="19.899999999999999" customHeight="1" x14ac:dyDescent="0.25">
      <c r="C20" s="57">
        <v>9</v>
      </c>
      <c r="D20" s="55"/>
      <c r="E20" s="64"/>
      <c r="F20" s="64"/>
      <c r="G20" s="64"/>
      <c r="H20" s="64"/>
      <c r="I20" s="64"/>
      <c r="J20" s="64"/>
      <c r="K20" s="64"/>
      <c r="L20" s="64"/>
      <c r="M20" s="64"/>
      <c r="N20" s="64"/>
      <c r="O20" s="64"/>
      <c r="P20" s="64"/>
      <c r="Q20" s="64"/>
      <c r="R20" s="64"/>
      <c r="S20" s="64"/>
      <c r="T20" s="64"/>
      <c r="U20" s="64"/>
      <c r="V20" s="64"/>
      <c r="W20" s="64"/>
      <c r="X20" s="64"/>
      <c r="Y20" s="64"/>
      <c r="Z20" s="64"/>
      <c r="AA20" s="64"/>
      <c r="AB20" s="64"/>
      <c r="AC20" s="64"/>
      <c r="AD20" s="123">
        <f t="shared" si="0"/>
        <v>0</v>
      </c>
      <c r="AE20" s="125">
        <f t="shared" si="1"/>
        <v>0</v>
      </c>
      <c r="AF20" s="127">
        <f t="shared" si="2"/>
        <v>0</v>
      </c>
    </row>
    <row r="21" spans="3:32" ht="19.899999999999999" customHeight="1" x14ac:dyDescent="0.25">
      <c r="C21" s="57">
        <v>10</v>
      </c>
      <c r="D21" s="55"/>
      <c r="E21" s="64"/>
      <c r="F21" s="64"/>
      <c r="G21" s="64"/>
      <c r="H21" s="64"/>
      <c r="I21" s="64"/>
      <c r="J21" s="64"/>
      <c r="K21" s="64"/>
      <c r="L21" s="64"/>
      <c r="M21" s="64"/>
      <c r="N21" s="64"/>
      <c r="O21" s="64"/>
      <c r="P21" s="64"/>
      <c r="Q21" s="64"/>
      <c r="R21" s="64"/>
      <c r="S21" s="64"/>
      <c r="T21" s="64"/>
      <c r="U21" s="64"/>
      <c r="V21" s="64"/>
      <c r="W21" s="64"/>
      <c r="X21" s="64"/>
      <c r="Y21" s="64"/>
      <c r="Z21" s="64"/>
      <c r="AA21" s="64"/>
      <c r="AB21" s="64"/>
      <c r="AC21" s="64"/>
      <c r="AD21" s="123">
        <f t="shared" si="0"/>
        <v>0</v>
      </c>
      <c r="AE21" s="125">
        <f t="shared" si="1"/>
        <v>0</v>
      </c>
      <c r="AF21" s="127">
        <f t="shared" si="2"/>
        <v>0</v>
      </c>
    </row>
    <row r="22" spans="3:32" ht="19.899999999999999" customHeight="1" x14ac:dyDescent="0.25">
      <c r="C22" s="57">
        <v>11</v>
      </c>
      <c r="D22" s="55"/>
      <c r="E22" s="64"/>
      <c r="F22" s="64"/>
      <c r="G22" s="64"/>
      <c r="H22" s="64"/>
      <c r="I22" s="64"/>
      <c r="J22" s="64"/>
      <c r="K22" s="64"/>
      <c r="L22" s="64"/>
      <c r="M22" s="64"/>
      <c r="N22" s="64"/>
      <c r="O22" s="64"/>
      <c r="P22" s="64"/>
      <c r="Q22" s="64"/>
      <c r="R22" s="64"/>
      <c r="S22" s="64"/>
      <c r="T22" s="64"/>
      <c r="U22" s="64"/>
      <c r="V22" s="64"/>
      <c r="W22" s="64"/>
      <c r="X22" s="64"/>
      <c r="Y22" s="64"/>
      <c r="Z22" s="64"/>
      <c r="AA22" s="64"/>
      <c r="AB22" s="64"/>
      <c r="AC22" s="64"/>
      <c r="AD22" s="123">
        <f t="shared" si="0"/>
        <v>0</v>
      </c>
      <c r="AE22" s="125">
        <f t="shared" si="1"/>
        <v>0</v>
      </c>
      <c r="AF22" s="127">
        <f t="shared" si="2"/>
        <v>0</v>
      </c>
    </row>
    <row r="23" spans="3:32" ht="19.899999999999999" customHeight="1" x14ac:dyDescent="0.25">
      <c r="C23" s="57">
        <v>12</v>
      </c>
      <c r="D23" s="55"/>
      <c r="E23" s="64"/>
      <c r="F23" s="64"/>
      <c r="G23" s="64"/>
      <c r="H23" s="64"/>
      <c r="I23" s="64"/>
      <c r="J23" s="64"/>
      <c r="K23" s="64"/>
      <c r="L23" s="64"/>
      <c r="M23" s="64"/>
      <c r="N23" s="64"/>
      <c r="O23" s="64"/>
      <c r="P23" s="64"/>
      <c r="Q23" s="64"/>
      <c r="R23" s="64"/>
      <c r="S23" s="64"/>
      <c r="T23" s="64"/>
      <c r="U23" s="64"/>
      <c r="V23" s="64"/>
      <c r="W23" s="64"/>
      <c r="X23" s="64"/>
      <c r="Y23" s="64"/>
      <c r="Z23" s="64"/>
      <c r="AA23" s="64"/>
      <c r="AB23" s="64"/>
      <c r="AC23" s="64"/>
      <c r="AD23" s="123">
        <f t="shared" si="0"/>
        <v>0</v>
      </c>
      <c r="AE23" s="125">
        <f t="shared" si="1"/>
        <v>0</v>
      </c>
      <c r="AF23" s="127">
        <f t="shared" si="2"/>
        <v>0</v>
      </c>
    </row>
    <row r="24" spans="3:32" ht="19.899999999999999" customHeight="1" x14ac:dyDescent="0.25">
      <c r="C24" s="57">
        <v>13</v>
      </c>
      <c r="D24" s="55"/>
      <c r="E24" s="64"/>
      <c r="F24" s="64"/>
      <c r="G24" s="64"/>
      <c r="H24" s="64"/>
      <c r="I24" s="64"/>
      <c r="J24" s="64"/>
      <c r="K24" s="64"/>
      <c r="L24" s="64"/>
      <c r="M24" s="64"/>
      <c r="N24" s="64"/>
      <c r="O24" s="64"/>
      <c r="P24" s="64"/>
      <c r="Q24" s="64"/>
      <c r="R24" s="64"/>
      <c r="S24" s="64"/>
      <c r="T24" s="64"/>
      <c r="U24" s="64"/>
      <c r="V24" s="64"/>
      <c r="W24" s="64"/>
      <c r="X24" s="64"/>
      <c r="Y24" s="64"/>
      <c r="Z24" s="64"/>
      <c r="AA24" s="64"/>
      <c r="AB24" s="64"/>
      <c r="AC24" s="64"/>
      <c r="AD24" s="123">
        <f t="shared" si="0"/>
        <v>0</v>
      </c>
      <c r="AE24" s="125">
        <f t="shared" si="1"/>
        <v>0</v>
      </c>
      <c r="AF24" s="127">
        <f t="shared" si="2"/>
        <v>0</v>
      </c>
    </row>
    <row r="25" spans="3:32" ht="19.899999999999999" customHeight="1" x14ac:dyDescent="0.25">
      <c r="C25" s="57">
        <v>14</v>
      </c>
      <c r="D25" s="55"/>
      <c r="E25" s="64"/>
      <c r="F25" s="64"/>
      <c r="G25" s="64"/>
      <c r="H25" s="64"/>
      <c r="I25" s="64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64"/>
      <c r="AB25" s="64"/>
      <c r="AC25" s="64"/>
      <c r="AD25" s="123">
        <f t="shared" si="0"/>
        <v>0</v>
      </c>
      <c r="AE25" s="125">
        <f t="shared" si="1"/>
        <v>0</v>
      </c>
      <c r="AF25" s="127">
        <f t="shared" si="2"/>
        <v>0</v>
      </c>
    </row>
    <row r="26" spans="3:32" ht="19.899999999999999" customHeight="1" x14ac:dyDescent="0.25">
      <c r="C26" s="57">
        <v>15</v>
      </c>
      <c r="D26" s="55"/>
      <c r="E26" s="64"/>
      <c r="F26" s="64"/>
      <c r="G26" s="64"/>
      <c r="H26" s="64"/>
      <c r="I26" s="64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123">
        <f t="shared" si="0"/>
        <v>0</v>
      </c>
      <c r="AE26" s="125">
        <f t="shared" si="1"/>
        <v>0</v>
      </c>
      <c r="AF26" s="127">
        <f t="shared" si="2"/>
        <v>0</v>
      </c>
    </row>
    <row r="27" spans="3:32" ht="19.899999999999999" customHeight="1" x14ac:dyDescent="0.25">
      <c r="C27" s="57">
        <v>16</v>
      </c>
      <c r="D27" s="55"/>
      <c r="E27" s="64"/>
      <c r="F27" s="64"/>
      <c r="G27" s="64"/>
      <c r="H27" s="64"/>
      <c r="I27" s="64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64"/>
      <c r="AB27" s="64"/>
      <c r="AC27" s="64"/>
      <c r="AD27" s="123">
        <f t="shared" si="0"/>
        <v>0</v>
      </c>
      <c r="AE27" s="125">
        <f t="shared" si="1"/>
        <v>0</v>
      </c>
      <c r="AF27" s="127">
        <f t="shared" si="2"/>
        <v>0</v>
      </c>
    </row>
    <row r="28" spans="3:32" ht="19.899999999999999" customHeight="1" x14ac:dyDescent="0.25">
      <c r="C28" s="57">
        <v>17</v>
      </c>
      <c r="D28" s="55"/>
      <c r="E28" s="64"/>
      <c r="F28" s="64"/>
      <c r="G28" s="64"/>
      <c r="H28" s="64"/>
      <c r="I28" s="64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64"/>
      <c r="AB28" s="64"/>
      <c r="AC28" s="64"/>
      <c r="AD28" s="123">
        <f t="shared" si="0"/>
        <v>0</v>
      </c>
      <c r="AE28" s="125">
        <f t="shared" si="1"/>
        <v>0</v>
      </c>
      <c r="AF28" s="127">
        <f t="shared" si="2"/>
        <v>0</v>
      </c>
    </row>
    <row r="29" spans="3:32" ht="19.899999999999999" customHeight="1" x14ac:dyDescent="0.25">
      <c r="C29" s="57">
        <v>18</v>
      </c>
      <c r="D29" s="55"/>
      <c r="E29" s="64"/>
      <c r="F29" s="64"/>
      <c r="G29" s="64"/>
      <c r="H29" s="64"/>
      <c r="I29" s="64"/>
      <c r="J29" s="64"/>
      <c r="K29" s="64"/>
      <c r="L29" s="64"/>
      <c r="M29" s="64"/>
      <c r="N29" s="64"/>
      <c r="O29" s="64"/>
      <c r="P29" s="64"/>
      <c r="Q29" s="64"/>
      <c r="R29" s="64"/>
      <c r="S29" s="64"/>
      <c r="T29" s="64"/>
      <c r="U29" s="64"/>
      <c r="V29" s="64"/>
      <c r="W29" s="64"/>
      <c r="X29" s="64"/>
      <c r="Y29" s="64"/>
      <c r="Z29" s="64"/>
      <c r="AA29" s="64"/>
      <c r="AB29" s="64"/>
      <c r="AC29" s="64"/>
      <c r="AD29" s="123">
        <f t="shared" si="0"/>
        <v>0</v>
      </c>
      <c r="AE29" s="125">
        <f t="shared" si="1"/>
        <v>0</v>
      </c>
      <c r="AF29" s="127">
        <f t="shared" si="2"/>
        <v>0</v>
      </c>
    </row>
    <row r="30" spans="3:32" ht="19.899999999999999" customHeight="1" x14ac:dyDescent="0.25">
      <c r="C30" s="57">
        <v>19</v>
      </c>
      <c r="D30" s="55"/>
      <c r="E30" s="64"/>
      <c r="F30" s="64"/>
      <c r="G30" s="64"/>
      <c r="H30" s="64"/>
      <c r="I30" s="64"/>
      <c r="J30" s="64"/>
      <c r="K30" s="64"/>
      <c r="L30" s="64"/>
      <c r="M30" s="64"/>
      <c r="N30" s="64"/>
      <c r="O30" s="64"/>
      <c r="P30" s="64"/>
      <c r="Q30" s="64"/>
      <c r="R30" s="64"/>
      <c r="S30" s="64"/>
      <c r="T30" s="64"/>
      <c r="U30" s="64"/>
      <c r="V30" s="64"/>
      <c r="W30" s="64"/>
      <c r="X30" s="64"/>
      <c r="Y30" s="64"/>
      <c r="Z30" s="64"/>
      <c r="AA30" s="64"/>
      <c r="AB30" s="64"/>
      <c r="AC30" s="64"/>
      <c r="AD30" s="123">
        <f t="shared" si="0"/>
        <v>0</v>
      </c>
      <c r="AE30" s="125">
        <f t="shared" si="1"/>
        <v>0</v>
      </c>
      <c r="AF30" s="127">
        <f t="shared" si="2"/>
        <v>0</v>
      </c>
    </row>
    <row r="31" spans="3:32" ht="19.899999999999999" customHeight="1" x14ac:dyDescent="0.25">
      <c r="C31" s="57">
        <v>20</v>
      </c>
      <c r="D31" s="55"/>
      <c r="E31" s="64"/>
      <c r="F31" s="64"/>
      <c r="G31" s="64"/>
      <c r="H31" s="64"/>
      <c r="I31" s="64"/>
      <c r="J31" s="64"/>
      <c r="K31" s="64"/>
      <c r="L31" s="64"/>
      <c r="M31" s="64"/>
      <c r="N31" s="64"/>
      <c r="O31" s="64"/>
      <c r="P31" s="64"/>
      <c r="Q31" s="64"/>
      <c r="R31" s="64"/>
      <c r="S31" s="64"/>
      <c r="T31" s="64"/>
      <c r="U31" s="64"/>
      <c r="V31" s="64"/>
      <c r="W31" s="64"/>
      <c r="X31" s="64"/>
      <c r="Y31" s="64"/>
      <c r="Z31" s="64"/>
      <c r="AA31" s="64"/>
      <c r="AB31" s="64"/>
      <c r="AC31" s="64"/>
      <c r="AD31" s="123">
        <f t="shared" si="0"/>
        <v>0</v>
      </c>
      <c r="AE31" s="125">
        <f t="shared" si="1"/>
        <v>0</v>
      </c>
      <c r="AF31" s="127">
        <f t="shared" si="2"/>
        <v>0</v>
      </c>
    </row>
    <row r="32" spans="3:32" ht="19.899999999999999" customHeight="1" x14ac:dyDescent="0.25">
      <c r="C32" s="57">
        <v>21</v>
      </c>
      <c r="D32" s="55"/>
      <c r="E32" s="64"/>
      <c r="F32" s="64"/>
      <c r="G32" s="64"/>
      <c r="H32" s="64"/>
      <c r="I32" s="64"/>
      <c r="J32" s="64"/>
      <c r="K32" s="64"/>
      <c r="L32" s="64"/>
      <c r="M32" s="64"/>
      <c r="N32" s="64"/>
      <c r="O32" s="64"/>
      <c r="P32" s="64"/>
      <c r="Q32" s="64"/>
      <c r="R32" s="64"/>
      <c r="S32" s="64"/>
      <c r="T32" s="64"/>
      <c r="U32" s="64"/>
      <c r="V32" s="64"/>
      <c r="W32" s="64"/>
      <c r="X32" s="64"/>
      <c r="Y32" s="64"/>
      <c r="Z32" s="64"/>
      <c r="AA32" s="64"/>
      <c r="AB32" s="64"/>
      <c r="AC32" s="64"/>
      <c r="AD32" s="123">
        <f t="shared" si="0"/>
        <v>0</v>
      </c>
      <c r="AE32" s="125">
        <f t="shared" si="1"/>
        <v>0</v>
      </c>
      <c r="AF32" s="127">
        <f t="shared" si="2"/>
        <v>0</v>
      </c>
    </row>
    <row r="33" spans="3:32" ht="19.899999999999999" customHeight="1" x14ac:dyDescent="0.25">
      <c r="C33" s="57">
        <v>22</v>
      </c>
      <c r="D33" s="55"/>
      <c r="E33" s="64"/>
      <c r="F33" s="64"/>
      <c r="G33" s="64"/>
      <c r="H33" s="64"/>
      <c r="I33" s="64"/>
      <c r="J33" s="64"/>
      <c r="K33" s="64"/>
      <c r="L33" s="64"/>
      <c r="M33" s="64"/>
      <c r="N33" s="64"/>
      <c r="O33" s="64"/>
      <c r="P33" s="64"/>
      <c r="Q33" s="64"/>
      <c r="R33" s="64"/>
      <c r="S33" s="64"/>
      <c r="T33" s="64"/>
      <c r="U33" s="64"/>
      <c r="V33" s="64"/>
      <c r="W33" s="64"/>
      <c r="X33" s="64"/>
      <c r="Y33" s="64"/>
      <c r="Z33" s="64"/>
      <c r="AA33" s="64"/>
      <c r="AB33" s="64"/>
      <c r="AC33" s="64"/>
      <c r="AD33" s="123">
        <f t="shared" si="0"/>
        <v>0</v>
      </c>
      <c r="AE33" s="125">
        <f t="shared" si="1"/>
        <v>0</v>
      </c>
      <c r="AF33" s="127">
        <f t="shared" si="2"/>
        <v>0</v>
      </c>
    </row>
    <row r="34" spans="3:32" ht="19.899999999999999" customHeight="1" x14ac:dyDescent="0.25">
      <c r="C34" s="57">
        <v>23</v>
      </c>
      <c r="D34" s="55"/>
      <c r="E34" s="64"/>
      <c r="F34" s="64"/>
      <c r="G34" s="64"/>
      <c r="H34" s="64"/>
      <c r="I34" s="64"/>
      <c r="J34" s="64"/>
      <c r="K34" s="64"/>
      <c r="L34" s="64"/>
      <c r="M34" s="64"/>
      <c r="N34" s="64"/>
      <c r="O34" s="64"/>
      <c r="P34" s="64"/>
      <c r="Q34" s="64"/>
      <c r="R34" s="64"/>
      <c r="S34" s="64"/>
      <c r="T34" s="64"/>
      <c r="U34" s="64"/>
      <c r="V34" s="64"/>
      <c r="W34" s="64"/>
      <c r="X34" s="64"/>
      <c r="Y34" s="64"/>
      <c r="Z34" s="64"/>
      <c r="AA34" s="64"/>
      <c r="AB34" s="64"/>
      <c r="AC34" s="64"/>
      <c r="AD34" s="123">
        <f t="shared" si="0"/>
        <v>0</v>
      </c>
      <c r="AE34" s="125">
        <f t="shared" si="1"/>
        <v>0</v>
      </c>
      <c r="AF34" s="127">
        <f t="shared" si="2"/>
        <v>0</v>
      </c>
    </row>
    <row r="35" spans="3:32" ht="19.899999999999999" customHeight="1" x14ac:dyDescent="0.25">
      <c r="C35" s="57">
        <v>24</v>
      </c>
      <c r="D35" s="55"/>
      <c r="E35" s="64"/>
      <c r="F35" s="64"/>
      <c r="G35" s="64"/>
      <c r="H35" s="64"/>
      <c r="I35" s="64"/>
      <c r="J35" s="64"/>
      <c r="K35" s="64"/>
      <c r="L35" s="64"/>
      <c r="M35" s="64"/>
      <c r="N35" s="64"/>
      <c r="O35" s="64"/>
      <c r="P35" s="64"/>
      <c r="Q35" s="64"/>
      <c r="R35" s="64"/>
      <c r="S35" s="64"/>
      <c r="T35" s="64"/>
      <c r="U35" s="64"/>
      <c r="V35" s="64"/>
      <c r="W35" s="64"/>
      <c r="X35" s="64"/>
      <c r="Y35" s="64"/>
      <c r="Z35" s="64"/>
      <c r="AA35" s="64"/>
      <c r="AB35" s="64"/>
      <c r="AC35" s="64"/>
      <c r="AD35" s="123">
        <f t="shared" si="0"/>
        <v>0</v>
      </c>
      <c r="AE35" s="125">
        <f t="shared" si="1"/>
        <v>0</v>
      </c>
      <c r="AF35" s="127">
        <f t="shared" si="2"/>
        <v>0</v>
      </c>
    </row>
    <row r="36" spans="3:32" ht="19.899999999999999" customHeight="1" x14ac:dyDescent="0.25">
      <c r="C36" s="57">
        <v>25</v>
      </c>
      <c r="D36" s="55"/>
      <c r="E36" s="64"/>
      <c r="F36" s="64"/>
      <c r="G36" s="64"/>
      <c r="H36" s="64"/>
      <c r="I36" s="64"/>
      <c r="J36" s="64"/>
      <c r="K36" s="64"/>
      <c r="L36" s="64"/>
      <c r="M36" s="64"/>
      <c r="N36" s="64"/>
      <c r="O36" s="64"/>
      <c r="P36" s="64"/>
      <c r="Q36" s="64"/>
      <c r="R36" s="64"/>
      <c r="S36" s="64"/>
      <c r="T36" s="64"/>
      <c r="U36" s="64"/>
      <c r="V36" s="64"/>
      <c r="W36" s="64"/>
      <c r="X36" s="64"/>
      <c r="Y36" s="64"/>
      <c r="Z36" s="64"/>
      <c r="AA36" s="64"/>
      <c r="AB36" s="64"/>
      <c r="AC36" s="64"/>
      <c r="AD36" s="123">
        <f t="shared" si="0"/>
        <v>0</v>
      </c>
      <c r="AE36" s="125">
        <f t="shared" si="1"/>
        <v>0</v>
      </c>
      <c r="AF36" s="127">
        <f t="shared" si="2"/>
        <v>0</v>
      </c>
    </row>
    <row r="37" spans="3:32" ht="19.899999999999999" customHeight="1" x14ac:dyDescent="0.25">
      <c r="C37" s="57">
        <v>26</v>
      </c>
      <c r="D37" s="55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123">
        <f t="shared" si="0"/>
        <v>0</v>
      </c>
      <c r="AE37" s="125">
        <f t="shared" si="1"/>
        <v>0</v>
      </c>
      <c r="AF37" s="127">
        <f t="shared" si="2"/>
        <v>0</v>
      </c>
    </row>
    <row r="38" spans="3:32" ht="19.899999999999999" customHeight="1" x14ac:dyDescent="0.25">
      <c r="C38" s="57">
        <v>27</v>
      </c>
      <c r="D38" s="55"/>
      <c r="E38" s="64"/>
      <c r="F38" s="64"/>
      <c r="G38" s="64"/>
      <c r="H38" s="64"/>
      <c r="I38" s="64"/>
      <c r="J38" s="64"/>
      <c r="K38" s="64"/>
      <c r="L38" s="64"/>
      <c r="M38" s="64"/>
      <c r="N38" s="64"/>
      <c r="O38" s="64"/>
      <c r="P38" s="64"/>
      <c r="Q38" s="64"/>
      <c r="R38" s="64"/>
      <c r="S38" s="64"/>
      <c r="T38" s="64"/>
      <c r="U38" s="64"/>
      <c r="V38" s="64"/>
      <c r="W38" s="64"/>
      <c r="X38" s="64"/>
      <c r="Y38" s="64"/>
      <c r="Z38" s="64"/>
      <c r="AA38" s="64"/>
      <c r="AB38" s="64"/>
      <c r="AC38" s="64"/>
      <c r="AD38" s="123">
        <f t="shared" si="0"/>
        <v>0</v>
      </c>
      <c r="AE38" s="125">
        <f t="shared" si="1"/>
        <v>0</v>
      </c>
      <c r="AF38" s="127">
        <f t="shared" si="2"/>
        <v>0</v>
      </c>
    </row>
    <row r="39" spans="3:32" ht="19.899999999999999" customHeight="1" x14ac:dyDescent="0.25">
      <c r="C39" s="57">
        <v>28</v>
      </c>
      <c r="D39" s="55"/>
      <c r="E39" s="64"/>
      <c r="F39" s="64"/>
      <c r="G39" s="64"/>
      <c r="H39" s="64"/>
      <c r="I39" s="64"/>
      <c r="J39" s="64"/>
      <c r="K39" s="64"/>
      <c r="L39" s="64"/>
      <c r="M39" s="64"/>
      <c r="N39" s="64"/>
      <c r="O39" s="64"/>
      <c r="P39" s="64"/>
      <c r="Q39" s="64"/>
      <c r="R39" s="64"/>
      <c r="S39" s="64"/>
      <c r="T39" s="64"/>
      <c r="U39" s="64"/>
      <c r="V39" s="64"/>
      <c r="W39" s="64"/>
      <c r="X39" s="64"/>
      <c r="Y39" s="64"/>
      <c r="Z39" s="64"/>
      <c r="AA39" s="64"/>
      <c r="AB39" s="64"/>
      <c r="AC39" s="64"/>
      <c r="AD39" s="123">
        <f t="shared" si="0"/>
        <v>0</v>
      </c>
      <c r="AE39" s="125">
        <f t="shared" si="1"/>
        <v>0</v>
      </c>
      <c r="AF39" s="127">
        <f t="shared" si="2"/>
        <v>0</v>
      </c>
    </row>
    <row r="40" spans="3:32" ht="19.899999999999999" customHeight="1" x14ac:dyDescent="0.25">
      <c r="C40" s="57">
        <v>29</v>
      </c>
      <c r="D40" s="55"/>
      <c r="E40" s="64"/>
      <c r="F40" s="64"/>
      <c r="G40" s="64"/>
      <c r="H40" s="64"/>
      <c r="I40" s="64"/>
      <c r="J40" s="64"/>
      <c r="K40" s="64"/>
      <c r="L40" s="64"/>
      <c r="M40" s="64"/>
      <c r="N40" s="64"/>
      <c r="O40" s="64"/>
      <c r="P40" s="64"/>
      <c r="Q40" s="64"/>
      <c r="R40" s="64"/>
      <c r="S40" s="64"/>
      <c r="T40" s="64"/>
      <c r="U40" s="64"/>
      <c r="V40" s="64"/>
      <c r="W40" s="64"/>
      <c r="X40" s="64"/>
      <c r="Y40" s="64"/>
      <c r="Z40" s="64"/>
      <c r="AA40" s="64"/>
      <c r="AB40" s="64"/>
      <c r="AC40" s="64"/>
      <c r="AD40" s="123">
        <f t="shared" si="0"/>
        <v>0</v>
      </c>
      <c r="AE40" s="125">
        <f t="shared" si="1"/>
        <v>0</v>
      </c>
      <c r="AF40" s="127">
        <f t="shared" si="2"/>
        <v>0</v>
      </c>
    </row>
    <row r="41" spans="3:32" ht="19.899999999999999" customHeight="1" x14ac:dyDescent="0.25">
      <c r="C41" s="57">
        <v>30</v>
      </c>
      <c r="D41" s="55"/>
      <c r="E41" s="64"/>
      <c r="F41" s="64"/>
      <c r="G41" s="64"/>
      <c r="H41" s="64"/>
      <c r="I41" s="64"/>
      <c r="J41" s="64"/>
      <c r="K41" s="64"/>
      <c r="L41" s="64"/>
      <c r="M41" s="64"/>
      <c r="N41" s="64"/>
      <c r="O41" s="64"/>
      <c r="P41" s="64"/>
      <c r="Q41" s="64"/>
      <c r="R41" s="64"/>
      <c r="S41" s="64"/>
      <c r="T41" s="64"/>
      <c r="U41" s="64"/>
      <c r="V41" s="64"/>
      <c r="W41" s="64"/>
      <c r="X41" s="64"/>
      <c r="Y41" s="64"/>
      <c r="Z41" s="64"/>
      <c r="AA41" s="64"/>
      <c r="AB41" s="64"/>
      <c r="AC41" s="64"/>
      <c r="AD41" s="123">
        <f t="shared" si="0"/>
        <v>0</v>
      </c>
      <c r="AE41" s="125">
        <f t="shared" si="1"/>
        <v>0</v>
      </c>
      <c r="AF41" s="127">
        <f t="shared" si="2"/>
        <v>0</v>
      </c>
    </row>
    <row r="42" spans="3:32" ht="19.899999999999999" customHeight="1" x14ac:dyDescent="0.25">
      <c r="C42" s="57">
        <v>31</v>
      </c>
      <c r="D42" s="55"/>
      <c r="E42" s="64"/>
      <c r="F42" s="64"/>
      <c r="G42" s="64"/>
      <c r="H42" s="64"/>
      <c r="I42" s="64"/>
      <c r="J42" s="64"/>
      <c r="K42" s="64"/>
      <c r="L42" s="64"/>
      <c r="M42" s="64"/>
      <c r="N42" s="64"/>
      <c r="O42" s="64"/>
      <c r="P42" s="64"/>
      <c r="Q42" s="64"/>
      <c r="R42" s="64"/>
      <c r="S42" s="64"/>
      <c r="T42" s="64"/>
      <c r="U42" s="64"/>
      <c r="V42" s="64"/>
      <c r="W42" s="64"/>
      <c r="X42" s="64"/>
      <c r="Y42" s="64"/>
      <c r="Z42" s="64"/>
      <c r="AA42" s="64"/>
      <c r="AB42" s="64"/>
      <c r="AC42" s="64"/>
      <c r="AD42" s="123">
        <f t="shared" si="0"/>
        <v>0</v>
      </c>
      <c r="AE42" s="125">
        <f t="shared" si="1"/>
        <v>0</v>
      </c>
      <c r="AF42" s="127">
        <f t="shared" si="2"/>
        <v>0</v>
      </c>
    </row>
    <row r="43" spans="3:32" ht="19.899999999999999" customHeight="1" x14ac:dyDescent="0.25">
      <c r="C43" s="57">
        <v>32</v>
      </c>
      <c r="D43" s="55"/>
      <c r="E43" s="64"/>
      <c r="F43" s="64"/>
      <c r="G43" s="64"/>
      <c r="H43" s="64"/>
      <c r="I43" s="64"/>
      <c r="J43" s="64"/>
      <c r="K43" s="64"/>
      <c r="L43" s="64"/>
      <c r="M43" s="64"/>
      <c r="N43" s="64"/>
      <c r="O43" s="64"/>
      <c r="P43" s="64"/>
      <c r="Q43" s="64"/>
      <c r="R43" s="64"/>
      <c r="S43" s="64"/>
      <c r="T43" s="64"/>
      <c r="U43" s="64"/>
      <c r="V43" s="64"/>
      <c r="W43" s="64"/>
      <c r="X43" s="64"/>
      <c r="Y43" s="64"/>
      <c r="Z43" s="64"/>
      <c r="AA43" s="64"/>
      <c r="AB43" s="64"/>
      <c r="AC43" s="64"/>
      <c r="AD43" s="123">
        <f t="shared" si="0"/>
        <v>0</v>
      </c>
      <c r="AE43" s="125">
        <f t="shared" si="1"/>
        <v>0</v>
      </c>
      <c r="AF43" s="127">
        <f t="shared" si="2"/>
        <v>0</v>
      </c>
    </row>
    <row r="44" spans="3:32" ht="19.899999999999999" customHeight="1" x14ac:dyDescent="0.25">
      <c r="C44" s="57">
        <v>33</v>
      </c>
      <c r="D44" s="55"/>
      <c r="E44" s="64"/>
      <c r="F44" s="64"/>
      <c r="G44" s="64"/>
      <c r="H44" s="64"/>
      <c r="I44" s="64"/>
      <c r="J44" s="64"/>
      <c r="K44" s="64"/>
      <c r="L44" s="64"/>
      <c r="M44" s="64"/>
      <c r="N44" s="64"/>
      <c r="O44" s="64"/>
      <c r="P44" s="64"/>
      <c r="Q44" s="64"/>
      <c r="R44" s="64"/>
      <c r="S44" s="64"/>
      <c r="T44" s="64"/>
      <c r="U44" s="64"/>
      <c r="V44" s="64"/>
      <c r="W44" s="64"/>
      <c r="X44" s="64"/>
      <c r="Y44" s="64"/>
      <c r="Z44" s="64"/>
      <c r="AA44" s="64"/>
      <c r="AB44" s="64"/>
      <c r="AC44" s="64"/>
      <c r="AD44" s="123">
        <f t="shared" si="0"/>
        <v>0</v>
      </c>
      <c r="AE44" s="125">
        <f t="shared" si="1"/>
        <v>0</v>
      </c>
      <c r="AF44" s="127">
        <f t="shared" si="2"/>
        <v>0</v>
      </c>
    </row>
    <row r="45" spans="3:32" ht="19.899999999999999" customHeight="1" x14ac:dyDescent="0.25">
      <c r="C45" s="57">
        <v>34</v>
      </c>
      <c r="D45" s="55"/>
      <c r="E45" s="64"/>
      <c r="F45" s="64"/>
      <c r="G45" s="64"/>
      <c r="H45" s="64"/>
      <c r="I45" s="64"/>
      <c r="J45" s="64"/>
      <c r="K45" s="64"/>
      <c r="L45" s="64"/>
      <c r="M45" s="64"/>
      <c r="N45" s="64"/>
      <c r="O45" s="64"/>
      <c r="P45" s="64"/>
      <c r="Q45" s="64"/>
      <c r="R45" s="64"/>
      <c r="S45" s="64"/>
      <c r="T45" s="64"/>
      <c r="U45" s="64"/>
      <c r="V45" s="64"/>
      <c r="W45" s="64"/>
      <c r="X45" s="64"/>
      <c r="Y45" s="64"/>
      <c r="Z45" s="64"/>
      <c r="AA45" s="64"/>
      <c r="AB45" s="64"/>
      <c r="AC45" s="64"/>
      <c r="AD45" s="123">
        <f t="shared" si="0"/>
        <v>0</v>
      </c>
      <c r="AE45" s="125">
        <f t="shared" si="1"/>
        <v>0</v>
      </c>
      <c r="AF45" s="127">
        <f t="shared" si="2"/>
        <v>0</v>
      </c>
    </row>
    <row r="46" spans="3:32" x14ac:dyDescent="0.25"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2</v>
      </c>
      <c r="F49" s="12">
        <f t="shared" ref="F49:AC49" si="3">COUNTIF(F12:F45,"✔")</f>
        <v>2</v>
      </c>
      <c r="G49" s="12">
        <f t="shared" si="3"/>
        <v>2</v>
      </c>
      <c r="H49" s="12">
        <f t="shared" si="3"/>
        <v>2</v>
      </c>
      <c r="I49" s="12">
        <f t="shared" si="3"/>
        <v>1</v>
      </c>
      <c r="J49" s="12">
        <f t="shared" si="3"/>
        <v>2</v>
      </c>
      <c r="K49" s="12">
        <f t="shared" si="3"/>
        <v>2</v>
      </c>
      <c r="L49" s="12">
        <f t="shared" si="3"/>
        <v>3</v>
      </c>
      <c r="M49" s="12">
        <f t="shared" si="3"/>
        <v>1</v>
      </c>
      <c r="N49" s="12">
        <f t="shared" si="3"/>
        <v>2</v>
      </c>
      <c r="O49" s="12">
        <f t="shared" si="3"/>
        <v>3</v>
      </c>
      <c r="P49" s="12">
        <f t="shared" si="3"/>
        <v>2</v>
      </c>
      <c r="Q49" s="12">
        <f t="shared" si="3"/>
        <v>2</v>
      </c>
      <c r="R49" s="12">
        <f t="shared" si="3"/>
        <v>2</v>
      </c>
      <c r="S49" s="12">
        <f t="shared" si="3"/>
        <v>1</v>
      </c>
      <c r="T49" s="12">
        <f t="shared" si="3"/>
        <v>3</v>
      </c>
      <c r="U49" s="12">
        <f t="shared" si="3"/>
        <v>2</v>
      </c>
      <c r="V49" s="12">
        <f t="shared" si="3"/>
        <v>1</v>
      </c>
      <c r="W49" s="12">
        <f t="shared" si="3"/>
        <v>1</v>
      </c>
      <c r="X49" s="12">
        <f t="shared" si="3"/>
        <v>2</v>
      </c>
      <c r="Y49" s="12">
        <f t="shared" si="3"/>
        <v>3</v>
      </c>
      <c r="Z49" s="12">
        <f t="shared" si="3"/>
        <v>1</v>
      </c>
      <c r="AA49" s="12">
        <f t="shared" si="3"/>
        <v>1</v>
      </c>
      <c r="AB49" s="12">
        <f t="shared" si="3"/>
        <v>3</v>
      </c>
      <c r="AC49" s="12">
        <f t="shared" si="3"/>
        <v>1</v>
      </c>
      <c r="AD49" s="20">
        <f>SUM(E49:AC49)</f>
        <v>47</v>
      </c>
      <c r="AE49" s="14">
        <f>AD49/$AD$52</f>
        <v>0.37903225806451613</v>
      </c>
    </row>
    <row r="50" spans="3:31" x14ac:dyDescent="0.25">
      <c r="C50" s="1"/>
      <c r="D50" s="69" t="s">
        <v>57</v>
      </c>
      <c r="E50" s="12">
        <f>COUNTIF(E12:E45,"X")</f>
        <v>2</v>
      </c>
      <c r="F50" s="12">
        <f t="shared" ref="F50:AC50" si="4">COUNTIF(F12:F45,"X")</f>
        <v>2</v>
      </c>
      <c r="G50" s="12">
        <f t="shared" si="4"/>
        <v>2</v>
      </c>
      <c r="H50" s="12">
        <f t="shared" si="4"/>
        <v>2</v>
      </c>
      <c r="I50" s="12">
        <f t="shared" si="4"/>
        <v>3</v>
      </c>
      <c r="J50" s="12">
        <f t="shared" si="4"/>
        <v>2</v>
      </c>
      <c r="K50" s="12">
        <f t="shared" si="4"/>
        <v>2</v>
      </c>
      <c r="L50" s="12">
        <f t="shared" si="4"/>
        <v>1</v>
      </c>
      <c r="M50" s="12">
        <f t="shared" si="4"/>
        <v>3</v>
      </c>
      <c r="N50" s="12">
        <f t="shared" si="4"/>
        <v>2</v>
      </c>
      <c r="O50" s="12">
        <f t="shared" si="4"/>
        <v>1</v>
      </c>
      <c r="P50" s="12">
        <f t="shared" si="4"/>
        <v>2</v>
      </c>
      <c r="Q50" s="12">
        <f t="shared" si="4"/>
        <v>2</v>
      </c>
      <c r="R50" s="12">
        <f t="shared" si="4"/>
        <v>2</v>
      </c>
      <c r="S50" s="12">
        <f t="shared" si="4"/>
        <v>3</v>
      </c>
      <c r="T50" s="12">
        <f t="shared" si="4"/>
        <v>1</v>
      </c>
      <c r="U50" s="12">
        <f t="shared" si="4"/>
        <v>2</v>
      </c>
      <c r="V50" s="12">
        <f t="shared" si="4"/>
        <v>3</v>
      </c>
      <c r="W50" s="12">
        <f t="shared" si="4"/>
        <v>3</v>
      </c>
      <c r="X50" s="12">
        <f t="shared" si="4"/>
        <v>2</v>
      </c>
      <c r="Y50" s="12">
        <f t="shared" si="4"/>
        <v>1</v>
      </c>
      <c r="Z50" s="12">
        <f t="shared" si="4"/>
        <v>3</v>
      </c>
      <c r="AA50" s="12">
        <f t="shared" si="4"/>
        <v>3</v>
      </c>
      <c r="AB50" s="12">
        <f t="shared" si="4"/>
        <v>1</v>
      </c>
      <c r="AC50" s="12">
        <f t="shared" si="4"/>
        <v>3</v>
      </c>
      <c r="AD50" s="21">
        <f t="shared" ref="AD50:AD51" si="5">SUM(E50:AC50)</f>
        <v>53</v>
      </c>
      <c r="AE50" s="15">
        <f>AD50/$AD$52</f>
        <v>0.42741935483870969</v>
      </c>
    </row>
    <row r="51" spans="3:31" ht="18.75" x14ac:dyDescent="0.3">
      <c r="C51" s="1"/>
      <c r="D51" s="43" t="s">
        <v>32</v>
      </c>
      <c r="E51" s="12">
        <f>COUNTIF(E12:E45,"–")</f>
        <v>1</v>
      </c>
      <c r="F51" s="12">
        <f t="shared" ref="F51:AC51" si="6">COUNTIF(F12:F45,"–")</f>
        <v>1</v>
      </c>
      <c r="G51" s="12">
        <f t="shared" si="6"/>
        <v>1</v>
      </c>
      <c r="H51" s="12">
        <f t="shared" si="6"/>
        <v>1</v>
      </c>
      <c r="I51" s="12">
        <f t="shared" si="6"/>
        <v>1</v>
      </c>
      <c r="J51" s="12">
        <f t="shared" si="6"/>
        <v>1</v>
      </c>
      <c r="K51" s="12">
        <f t="shared" si="6"/>
        <v>0</v>
      </c>
      <c r="L51" s="12">
        <f t="shared" si="6"/>
        <v>1</v>
      </c>
      <c r="M51" s="12">
        <f t="shared" si="6"/>
        <v>1</v>
      </c>
      <c r="N51" s="12">
        <f t="shared" si="6"/>
        <v>1</v>
      </c>
      <c r="O51" s="12">
        <f t="shared" si="6"/>
        <v>1</v>
      </c>
      <c r="P51" s="12">
        <f t="shared" si="6"/>
        <v>1</v>
      </c>
      <c r="Q51" s="12">
        <f t="shared" si="6"/>
        <v>1</v>
      </c>
      <c r="R51" s="12">
        <f t="shared" si="6"/>
        <v>1</v>
      </c>
      <c r="S51" s="12">
        <f t="shared" si="6"/>
        <v>1</v>
      </c>
      <c r="T51" s="12">
        <f t="shared" si="6"/>
        <v>1</v>
      </c>
      <c r="U51" s="12">
        <f t="shared" si="6"/>
        <v>1</v>
      </c>
      <c r="V51" s="12">
        <f t="shared" si="6"/>
        <v>1</v>
      </c>
      <c r="W51" s="12">
        <f t="shared" si="6"/>
        <v>1</v>
      </c>
      <c r="X51" s="12">
        <f t="shared" si="6"/>
        <v>1</v>
      </c>
      <c r="Y51" s="12">
        <f t="shared" si="6"/>
        <v>1</v>
      </c>
      <c r="Z51" s="12">
        <f t="shared" si="6"/>
        <v>1</v>
      </c>
      <c r="AA51" s="12">
        <f t="shared" si="6"/>
        <v>1</v>
      </c>
      <c r="AB51" s="12">
        <f t="shared" si="6"/>
        <v>1</v>
      </c>
      <c r="AC51" s="12">
        <f t="shared" si="6"/>
        <v>1</v>
      </c>
      <c r="AD51" s="44">
        <f t="shared" si="5"/>
        <v>24</v>
      </c>
      <c r="AE51" s="17">
        <f t="shared" ref="AE51:AE52" si="7">AD51/$AD$52</f>
        <v>0.19354838709677419</v>
      </c>
    </row>
    <row r="52" spans="3:31" x14ac:dyDescent="0.25">
      <c r="C52" s="1"/>
      <c r="D52" s="13" t="s">
        <v>30</v>
      </c>
      <c r="E52" s="22">
        <f t="shared" ref="E52:AD52" si="8">SUM(E49:E51)</f>
        <v>5</v>
      </c>
      <c r="F52" s="22">
        <f t="shared" si="8"/>
        <v>5</v>
      </c>
      <c r="G52" s="22">
        <f t="shared" si="8"/>
        <v>5</v>
      </c>
      <c r="H52" s="22">
        <f t="shared" si="8"/>
        <v>5</v>
      </c>
      <c r="I52" s="22">
        <f t="shared" si="8"/>
        <v>5</v>
      </c>
      <c r="J52" s="22">
        <f t="shared" si="8"/>
        <v>5</v>
      </c>
      <c r="K52" s="22">
        <f t="shared" si="8"/>
        <v>4</v>
      </c>
      <c r="L52" s="22">
        <f t="shared" si="8"/>
        <v>5</v>
      </c>
      <c r="M52" s="22">
        <f t="shared" si="8"/>
        <v>5</v>
      </c>
      <c r="N52" s="22">
        <f t="shared" si="8"/>
        <v>5</v>
      </c>
      <c r="O52" s="22">
        <f t="shared" si="8"/>
        <v>5</v>
      </c>
      <c r="P52" s="22">
        <f t="shared" si="8"/>
        <v>5</v>
      </c>
      <c r="Q52" s="22">
        <f t="shared" si="8"/>
        <v>5</v>
      </c>
      <c r="R52" s="22">
        <f t="shared" si="8"/>
        <v>5</v>
      </c>
      <c r="S52" s="22">
        <f t="shared" si="8"/>
        <v>5</v>
      </c>
      <c r="T52" s="22">
        <f t="shared" si="8"/>
        <v>5</v>
      </c>
      <c r="U52" s="22">
        <f t="shared" si="8"/>
        <v>5</v>
      </c>
      <c r="V52" s="22">
        <f t="shared" si="8"/>
        <v>5</v>
      </c>
      <c r="W52" s="22">
        <f t="shared" si="8"/>
        <v>5</v>
      </c>
      <c r="X52" s="22">
        <f t="shared" si="8"/>
        <v>5</v>
      </c>
      <c r="Y52" s="22">
        <f t="shared" si="8"/>
        <v>5</v>
      </c>
      <c r="Z52" s="22">
        <f t="shared" si="8"/>
        <v>5</v>
      </c>
      <c r="AA52" s="22">
        <f t="shared" si="8"/>
        <v>5</v>
      </c>
      <c r="AB52" s="22">
        <f t="shared" si="8"/>
        <v>5</v>
      </c>
      <c r="AC52" s="22">
        <f t="shared" si="8"/>
        <v>5</v>
      </c>
      <c r="AD52" s="23">
        <f t="shared" si="8"/>
        <v>124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 x14ac:dyDescent="0.25">
      <c r="C57" s="1"/>
      <c r="D57" s="1"/>
      <c r="E57" s="220" t="s">
        <v>27</v>
      </c>
      <c r="F57" s="220"/>
      <c r="G57" s="220"/>
      <c r="H57" s="220"/>
      <c r="I57" s="220"/>
      <c r="J57" s="220"/>
      <c r="K57" s="221" t="s">
        <v>28</v>
      </c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1"/>
      <c r="W57" s="197" t="s">
        <v>33</v>
      </c>
      <c r="X57" s="197"/>
      <c r="Y57" s="197"/>
      <c r="Z57" s="197"/>
      <c r="AA57" s="197"/>
      <c r="AB57" s="197"/>
      <c r="AC57" s="197"/>
    </row>
    <row r="58" spans="3:31" x14ac:dyDescent="0.25">
      <c r="C58" s="1"/>
      <c r="D58" s="1"/>
      <c r="E58" s="30" t="s">
        <v>2</v>
      </c>
      <c r="F58" s="30" t="s">
        <v>5</v>
      </c>
      <c r="G58" s="30" t="s">
        <v>16</v>
      </c>
      <c r="H58" s="30" t="s">
        <v>19</v>
      </c>
      <c r="I58" s="30" t="s">
        <v>21</v>
      </c>
      <c r="J58" s="11" t="s">
        <v>23</v>
      </c>
      <c r="K58" s="38" t="s">
        <v>1</v>
      </c>
      <c r="L58" s="38" t="s">
        <v>6</v>
      </c>
      <c r="M58" s="38" t="s">
        <v>7</v>
      </c>
      <c r="N58" s="38" t="s">
        <v>8</v>
      </c>
      <c r="O58" s="38" t="s">
        <v>9</v>
      </c>
      <c r="P58" s="38" t="s">
        <v>11</v>
      </c>
      <c r="Q58" s="38" t="s">
        <v>12</v>
      </c>
      <c r="R58" s="38" t="s">
        <v>13</v>
      </c>
      <c r="S58" s="38" t="s">
        <v>14</v>
      </c>
      <c r="T58" s="39" t="s">
        <v>17</v>
      </c>
      <c r="U58" s="39" t="s">
        <v>18</v>
      </c>
      <c r="V58" s="39" t="s">
        <v>22</v>
      </c>
      <c r="W58" s="50" t="s">
        <v>3</v>
      </c>
      <c r="X58" s="26" t="s">
        <v>4</v>
      </c>
      <c r="Y58" s="26" t="s">
        <v>10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193">
        <f>SUM(F49,I49,T49,W49,Y49,AA49)</f>
        <v>11</v>
      </c>
      <c r="F59" s="193"/>
      <c r="G59" s="193"/>
      <c r="H59" s="193"/>
      <c r="I59" s="193"/>
      <c r="J59" s="193"/>
      <c r="K59" s="193">
        <f>SUM(E49,J49,K49,L49,M49,O49,P49,Q49,R49,U49,V49,Z49)</f>
        <v>23</v>
      </c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>
        <f>SUM(G49,H49,N49,S49,X49,AB49,AC49)</f>
        <v>13</v>
      </c>
      <c r="X59" s="193"/>
      <c r="Y59" s="193"/>
      <c r="Z59" s="193"/>
      <c r="AA59" s="193"/>
      <c r="AB59" s="193"/>
      <c r="AC59" s="193"/>
      <c r="AD59" s="32">
        <f>SUM(E59:AC59)</f>
        <v>47</v>
      </c>
    </row>
    <row r="60" spans="3:31" ht="20.25" customHeight="1" x14ac:dyDescent="0.25">
      <c r="C60" s="1"/>
      <c r="D60" s="75" t="s">
        <v>57</v>
      </c>
      <c r="E60" s="171">
        <f>SUM(F50,I50,T50,W50,Y50,AA50)</f>
        <v>13</v>
      </c>
      <c r="F60" s="171"/>
      <c r="G60" s="171"/>
      <c r="H60" s="171"/>
      <c r="I60" s="171"/>
      <c r="J60" s="171"/>
      <c r="K60" s="171">
        <f>SUM(E50,J50,K50,L50,M50,O50,P50,Q50,R50,U50,V50,Z50)</f>
        <v>25</v>
      </c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/>
      <c r="W60" s="171">
        <f>SUM(G50,H50,N50,S50,X50,AB50,AC50)</f>
        <v>15</v>
      </c>
      <c r="X60" s="171"/>
      <c r="Y60" s="171"/>
      <c r="Z60" s="171"/>
      <c r="AA60" s="171"/>
      <c r="AB60" s="171"/>
      <c r="AC60" s="171"/>
      <c r="AD60" s="45">
        <f t="shared" ref="AD60:AD61" si="9">SUM(E60:AC60)</f>
        <v>53</v>
      </c>
    </row>
    <row r="61" spans="3:31" ht="18.75" x14ac:dyDescent="0.3">
      <c r="C61" s="1"/>
      <c r="D61" s="42" t="s">
        <v>32</v>
      </c>
      <c r="E61" s="192">
        <f>SUM(F51,I51,T51,W51,Y51,AA51)</f>
        <v>6</v>
      </c>
      <c r="F61" s="192"/>
      <c r="G61" s="192"/>
      <c r="H61" s="192"/>
      <c r="I61" s="192"/>
      <c r="J61" s="192"/>
      <c r="K61" s="192">
        <f>SUM(E51,J51,K51,L51,M51,O51,P51,Q51,R51,U51,V51,Z51)</f>
        <v>11</v>
      </c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/>
      <c r="W61" s="192">
        <f>SUM(G51,H51,N51,S51,X51,AB51,AC51)</f>
        <v>7</v>
      </c>
      <c r="X61" s="192"/>
      <c r="Y61" s="192"/>
      <c r="Z61" s="192"/>
      <c r="AA61" s="192"/>
      <c r="AB61" s="192"/>
      <c r="AC61" s="192"/>
      <c r="AD61" s="46">
        <f t="shared" si="9"/>
        <v>24</v>
      </c>
    </row>
    <row r="62" spans="3:31" x14ac:dyDescent="0.25">
      <c r="C62" s="1"/>
      <c r="D62" s="25" t="s">
        <v>29</v>
      </c>
      <c r="E62" s="191">
        <f>SUM(E59:J61)</f>
        <v>30</v>
      </c>
      <c r="F62" s="191"/>
      <c r="G62" s="191"/>
      <c r="H62" s="191"/>
      <c r="I62" s="191"/>
      <c r="J62" s="191"/>
      <c r="K62" s="219">
        <f>SUM(K59:V61)</f>
        <v>59</v>
      </c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/>
      <c r="W62" s="219">
        <f>SUM(W59:AC61)</f>
        <v>35</v>
      </c>
      <c r="X62" s="219"/>
      <c r="Y62" s="219"/>
      <c r="Z62" s="219"/>
      <c r="AA62" s="219"/>
      <c r="AB62" s="219"/>
      <c r="AC62" s="219"/>
      <c r="AD62" s="18">
        <f>SUM(E62:AC62)</f>
        <v>124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0.36666666666666664</v>
      </c>
      <c r="F66" s="33">
        <f>K59/$K$62</f>
        <v>0.38983050847457629</v>
      </c>
      <c r="G66" s="33">
        <f>W59/$W$62</f>
        <v>0.37142857142857144</v>
      </c>
      <c r="H66" s="109"/>
    </row>
    <row r="67" spans="4:8" x14ac:dyDescent="0.25">
      <c r="D67" s="75" t="s">
        <v>56</v>
      </c>
      <c r="E67" s="40">
        <f>E60/$E$62</f>
        <v>0.43333333333333335</v>
      </c>
      <c r="F67" s="40">
        <f>K60/$K$62</f>
        <v>0.42372881355932202</v>
      </c>
      <c r="G67" s="40">
        <f>W60/$W$62</f>
        <v>0.42857142857142855</v>
      </c>
    </row>
    <row r="68" spans="4:8" ht="18.75" x14ac:dyDescent="0.3">
      <c r="D68" s="42" t="s">
        <v>32</v>
      </c>
      <c r="E68" s="16">
        <f>E61/$E$62</f>
        <v>0.2</v>
      </c>
      <c r="F68" s="16">
        <f>K61/$K$62</f>
        <v>0.1864406779661017</v>
      </c>
      <c r="G68" s="16">
        <f>W61/$W$62</f>
        <v>0.2</v>
      </c>
    </row>
    <row r="69" spans="4:8" ht="18.600000000000001" customHeight="1" x14ac:dyDescent="0.25">
      <c r="E69" s="109">
        <f>SUM(E66:E68)</f>
        <v>1</v>
      </c>
      <c r="F69" s="109">
        <f>SUM(F66:F68)</f>
        <v>1</v>
      </c>
      <c r="G69" s="109">
        <f>SUM(G66:G68)</f>
        <v>1</v>
      </c>
    </row>
    <row r="85" spans="4:30" ht="18.75" x14ac:dyDescent="0.3">
      <c r="D85" s="181" t="s">
        <v>71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</row>
    <row r="86" spans="4:30" ht="38.450000000000003" customHeight="1" x14ac:dyDescent="0.25">
      <c r="D86" s="202" t="s">
        <v>84</v>
      </c>
      <c r="E86" s="203"/>
      <c r="F86" s="203"/>
      <c r="G86" s="204"/>
      <c r="H86" s="207" t="s">
        <v>80</v>
      </c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8"/>
    </row>
    <row r="87" spans="4:30" ht="38.450000000000003" customHeight="1" x14ac:dyDescent="0.25">
      <c r="D87" s="182" t="s">
        <v>81</v>
      </c>
      <c r="E87" s="182"/>
      <c r="F87" s="182"/>
      <c r="G87" s="182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6"/>
    </row>
    <row r="88" spans="4:30" ht="38.450000000000003" customHeight="1" x14ac:dyDescent="0.25">
      <c r="D88" s="182" t="s">
        <v>83</v>
      </c>
      <c r="E88" s="182"/>
      <c r="F88" s="182"/>
      <c r="G88" s="182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4"/>
    </row>
    <row r="89" spans="4:30" ht="38.450000000000003" customHeight="1" x14ac:dyDescent="0.25">
      <c r="D89" s="182" t="s">
        <v>70</v>
      </c>
      <c r="E89" s="182"/>
      <c r="F89" s="182"/>
      <c r="G89" s="182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4"/>
    </row>
    <row r="90" spans="4:30" ht="38.450000000000003" customHeight="1" x14ac:dyDescent="0.25">
      <c r="D90" s="182" t="s">
        <v>82</v>
      </c>
      <c r="E90" s="182"/>
      <c r="F90" s="182"/>
      <c r="G90" s="182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4"/>
    </row>
    <row r="91" spans="4:30" x14ac:dyDescent="0.25">
      <c r="D91" s="133"/>
    </row>
    <row r="92" spans="4:30" x14ac:dyDescent="0.25">
      <c r="D92" s="142"/>
    </row>
  </sheetData>
  <mergeCells count="43">
    <mergeCell ref="D88:G88"/>
    <mergeCell ref="H88:AD88"/>
    <mergeCell ref="D89:G89"/>
    <mergeCell ref="H89:AD89"/>
    <mergeCell ref="D90:G90"/>
    <mergeCell ref="H90:AD90"/>
    <mergeCell ref="D85:AD85"/>
    <mergeCell ref="D86:G86"/>
    <mergeCell ref="H86:AD86"/>
    <mergeCell ref="D87:G87"/>
    <mergeCell ref="H87:AD87"/>
    <mergeCell ref="E57:J57"/>
    <mergeCell ref="K57:V57"/>
    <mergeCell ref="W57:AC57"/>
    <mergeCell ref="E56:AC56"/>
    <mergeCell ref="Y10:AC10"/>
    <mergeCell ref="E10:I10"/>
    <mergeCell ref="J10:N10"/>
    <mergeCell ref="O10:S10"/>
    <mergeCell ref="T10:X10"/>
    <mergeCell ref="W59:AC59"/>
    <mergeCell ref="W60:AC60"/>
    <mergeCell ref="W61:AC61"/>
    <mergeCell ref="W62:AC62"/>
    <mergeCell ref="E59:J59"/>
    <mergeCell ref="E60:J60"/>
    <mergeCell ref="E61:J61"/>
    <mergeCell ref="E62:J62"/>
    <mergeCell ref="K59:V59"/>
    <mergeCell ref="K60:V60"/>
    <mergeCell ref="K61:V61"/>
    <mergeCell ref="K62:V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F62743F6-B8AB-AF42-A5AE-A63BA79CB628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C1:AI92"/>
  <sheetViews>
    <sheetView tabSelected="1" topLeftCell="D10" zoomScale="72" zoomScaleNormal="72" workbookViewId="0">
      <selection activeCell="W12" sqref="W12"/>
    </sheetView>
  </sheetViews>
  <sheetFormatPr baseColWidth="10" defaultRowHeight="15" x14ac:dyDescent="0.25"/>
  <cols>
    <col min="1" max="1" width="6.7109375" customWidth="1"/>
    <col min="2" max="2" width="0" hidden="1" customWidth="1"/>
    <col min="3" max="3" width="5.7109375" customWidth="1"/>
    <col min="4" max="4" width="42.28515625" customWidth="1"/>
    <col min="5" max="29" width="6.28515625" customWidth="1"/>
    <col min="30" max="30" width="13.42578125" customWidth="1"/>
    <col min="31" max="31" width="15.7109375" customWidth="1"/>
    <col min="32" max="32" width="12.42578125" customWidth="1"/>
    <col min="33" max="33" width="7" customWidth="1"/>
    <col min="34" max="34" width="21.4257812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15" t="s">
        <v>62</v>
      </c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  <c r="S2" s="215"/>
      <c r="T2" s="215"/>
      <c r="U2" s="215"/>
      <c r="V2" s="215"/>
      <c r="W2" s="215"/>
      <c r="X2" s="215"/>
      <c r="Y2" s="215"/>
      <c r="Z2" s="215"/>
      <c r="AA2" s="215"/>
      <c r="AB2" s="215"/>
      <c r="AC2" s="215"/>
      <c r="AD2" s="215"/>
      <c r="AE2" s="215"/>
    </row>
    <row r="6" spans="3:35" x14ac:dyDescent="0.25">
      <c r="AD6" s="225"/>
      <c r="AE6" s="225"/>
      <c r="AF6" s="225"/>
    </row>
    <row r="7" spans="3:35" ht="22.15" customHeight="1" x14ac:dyDescent="0.35">
      <c r="D7" s="135" t="s">
        <v>68</v>
      </c>
      <c r="E7" s="159" t="s">
        <v>118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5</v>
      </c>
      <c r="Y7" s="155"/>
      <c r="AD7" s="147"/>
    </row>
    <row r="8" spans="3:35" ht="22.15" customHeight="1" x14ac:dyDescent="0.35">
      <c r="D8" s="136" t="s">
        <v>47</v>
      </c>
      <c r="E8" s="157" t="s">
        <v>116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117</v>
      </c>
      <c r="Y8" s="155"/>
      <c r="Z8" s="68"/>
      <c r="AA8" s="225"/>
      <c r="AB8" s="225"/>
      <c r="AC8" s="225"/>
      <c r="AD8" s="153"/>
      <c r="AE8" s="153"/>
      <c r="AF8" s="153"/>
      <c r="AG8" s="153"/>
      <c r="AH8" s="153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3.25" customHeight="1" x14ac:dyDescent="0.4">
      <c r="C10" s="234" t="s">
        <v>38</v>
      </c>
      <c r="D10" s="235"/>
      <c r="E10" s="236" t="s">
        <v>85</v>
      </c>
      <c r="F10" s="237"/>
      <c r="G10" s="237"/>
      <c r="H10" s="237"/>
      <c r="I10" s="238"/>
      <c r="J10" s="236" t="s">
        <v>86</v>
      </c>
      <c r="K10" s="237"/>
      <c r="L10" s="237"/>
      <c r="M10" s="237"/>
      <c r="N10" s="238"/>
      <c r="O10" s="239" t="s">
        <v>128</v>
      </c>
      <c r="P10" s="240"/>
      <c r="Q10" s="240"/>
      <c r="R10" s="240"/>
      <c r="S10" s="241"/>
      <c r="T10" s="239" t="s">
        <v>91</v>
      </c>
      <c r="U10" s="240"/>
      <c r="V10" s="240"/>
      <c r="W10" s="240"/>
      <c r="X10" s="241"/>
      <c r="Y10" s="230" t="s">
        <v>89</v>
      </c>
      <c r="Z10" s="231"/>
      <c r="AA10" s="231"/>
      <c r="AB10" s="231"/>
      <c r="AC10" s="232"/>
      <c r="AD10" s="233" t="s">
        <v>41</v>
      </c>
      <c r="AE10" s="233"/>
      <c r="AF10" s="233"/>
    </row>
    <row r="11" spans="3:35" ht="15.75" thickBot="1" x14ac:dyDescent="0.3"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54</v>
      </c>
      <c r="AE11" s="129" t="s">
        <v>42</v>
      </c>
      <c r="AF11" s="131" t="s">
        <v>45</v>
      </c>
    </row>
    <row r="12" spans="3:35" x14ac:dyDescent="0.25">
      <c r="C12" s="57">
        <v>1</v>
      </c>
      <c r="D12" s="55" t="s">
        <v>99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44</v>
      </c>
      <c r="J12" s="67" t="s">
        <v>44</v>
      </c>
      <c r="K12" s="67" t="s">
        <v>51</v>
      </c>
      <c r="L12" s="67" t="s">
        <v>44</v>
      </c>
      <c r="M12" s="67" t="s">
        <v>44</v>
      </c>
      <c r="N12" s="67" t="s">
        <v>51</v>
      </c>
      <c r="O12" s="67" t="s">
        <v>44</v>
      </c>
      <c r="P12" s="67" t="s">
        <v>44</v>
      </c>
      <c r="Q12" s="67" t="s">
        <v>51</v>
      </c>
      <c r="R12" s="67" t="s">
        <v>44</v>
      </c>
      <c r="S12" s="67" t="s">
        <v>44</v>
      </c>
      <c r="T12" s="67" t="s">
        <v>51</v>
      </c>
      <c r="U12" s="67" t="s">
        <v>44</v>
      </c>
      <c r="V12" s="67" t="s">
        <v>51</v>
      </c>
      <c r="W12" s="67" t="s">
        <v>44</v>
      </c>
      <c r="X12" s="67" t="s">
        <v>51</v>
      </c>
      <c r="Y12" s="67" t="s">
        <v>44</v>
      </c>
      <c r="Z12" s="67" t="s">
        <v>51</v>
      </c>
      <c r="AA12" s="67" t="s">
        <v>44</v>
      </c>
      <c r="AB12" s="67" t="s">
        <v>44</v>
      </c>
      <c r="AC12" s="67" t="s">
        <v>44</v>
      </c>
      <c r="AD12" s="128">
        <f>COUNTIF(E12:AC12,"✔")</f>
        <v>9</v>
      </c>
      <c r="AE12" s="130">
        <f>COUNTIF(E12:AC12,"X")</f>
        <v>16</v>
      </c>
      <c r="AF12" s="132">
        <f>COUNTIF(E12:AC12,"–")</f>
        <v>0</v>
      </c>
      <c r="AH12" s="151" t="s">
        <v>46</v>
      </c>
      <c r="AI12" s="152"/>
    </row>
    <row r="13" spans="3:35" ht="15.75" x14ac:dyDescent="0.25">
      <c r="C13" s="57">
        <v>2</v>
      </c>
      <c r="D13" s="55" t="s">
        <v>100</v>
      </c>
      <c r="E13" s="67" t="s">
        <v>51</v>
      </c>
      <c r="F13" s="67" t="s">
        <v>44</v>
      </c>
      <c r="G13" s="67" t="s">
        <v>44</v>
      </c>
      <c r="H13" s="67" t="s">
        <v>51</v>
      </c>
      <c r="I13" s="67" t="s">
        <v>44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51</v>
      </c>
      <c r="P13" s="67" t="s">
        <v>44</v>
      </c>
      <c r="Q13" s="67" t="s">
        <v>51</v>
      </c>
      <c r="R13" s="67" t="s">
        <v>44</v>
      </c>
      <c r="S13" s="67" t="s">
        <v>44</v>
      </c>
      <c r="T13" s="67" t="s">
        <v>51</v>
      </c>
      <c r="U13" s="67" t="s">
        <v>44</v>
      </c>
      <c r="V13" s="67" t="s">
        <v>44</v>
      </c>
      <c r="W13" s="67" t="s">
        <v>51</v>
      </c>
      <c r="X13" s="67" t="s">
        <v>51</v>
      </c>
      <c r="Y13" s="67" t="s">
        <v>44</v>
      </c>
      <c r="Z13" s="67" t="s">
        <v>51</v>
      </c>
      <c r="AA13" s="67" t="s">
        <v>51</v>
      </c>
      <c r="AB13" s="67" t="s">
        <v>44</v>
      </c>
      <c r="AC13" s="67" t="s">
        <v>44</v>
      </c>
      <c r="AD13" s="128">
        <f t="shared" ref="AD13:AD45" si="0">COUNTIF(E13:AC13,"A")</f>
        <v>0</v>
      </c>
      <c r="AE13" s="130">
        <f>COUNTIF(E13:AC13,"X")</f>
        <v>14</v>
      </c>
      <c r="AF13" s="132">
        <f t="shared" ref="AF13:AF14" si="1">COUNTIF(F13:AD13,"O")</f>
        <v>0</v>
      </c>
      <c r="AH13" s="78" t="s">
        <v>48</v>
      </c>
      <c r="AI13" s="71" t="s">
        <v>51</v>
      </c>
    </row>
    <row r="14" spans="3:35" ht="15.75" x14ac:dyDescent="0.25">
      <c r="C14" s="57">
        <v>3</v>
      </c>
      <c r="D14" s="55" t="s">
        <v>101</v>
      </c>
      <c r="E14" s="67" t="s">
        <v>51</v>
      </c>
      <c r="F14" s="67" t="s">
        <v>44</v>
      </c>
      <c r="G14" s="67" t="s">
        <v>44</v>
      </c>
      <c r="H14" s="67" t="s">
        <v>44</v>
      </c>
      <c r="I14" s="67" t="s">
        <v>44</v>
      </c>
      <c r="J14" s="67" t="s">
        <v>51</v>
      </c>
      <c r="K14" s="67" t="s">
        <v>44</v>
      </c>
      <c r="L14" s="67" t="s">
        <v>51</v>
      </c>
      <c r="M14" s="67" t="s">
        <v>44</v>
      </c>
      <c r="N14" s="67" t="s">
        <v>51</v>
      </c>
      <c r="O14" s="67" t="s">
        <v>51</v>
      </c>
      <c r="P14" s="67" t="s">
        <v>51</v>
      </c>
      <c r="Q14" s="67" t="s">
        <v>51</v>
      </c>
      <c r="R14" s="67" t="s">
        <v>51</v>
      </c>
      <c r="S14" s="67" t="s">
        <v>44</v>
      </c>
      <c r="T14" s="67" t="s">
        <v>51</v>
      </c>
      <c r="U14" s="67" t="s">
        <v>44</v>
      </c>
      <c r="V14" s="67" t="s">
        <v>44</v>
      </c>
      <c r="W14" s="67" t="s">
        <v>44</v>
      </c>
      <c r="X14" s="67" t="s">
        <v>51</v>
      </c>
      <c r="Y14" s="67" t="s">
        <v>44</v>
      </c>
      <c r="Z14" s="67" t="s">
        <v>44</v>
      </c>
      <c r="AA14" s="67" t="s">
        <v>44</v>
      </c>
      <c r="AB14" s="67" t="s">
        <v>51</v>
      </c>
      <c r="AC14" s="67" t="s">
        <v>51</v>
      </c>
      <c r="AD14" s="128">
        <f t="shared" si="0"/>
        <v>0</v>
      </c>
      <c r="AE14" s="130">
        <f t="shared" ref="AE14:AE45" si="2">COUNTIF(E14:AC14,"X")</f>
        <v>13</v>
      </c>
      <c r="AF14" s="132">
        <f t="shared" si="1"/>
        <v>0</v>
      </c>
      <c r="AH14" s="78" t="s">
        <v>49</v>
      </c>
      <c r="AI14" s="72" t="s">
        <v>44</v>
      </c>
    </row>
    <row r="15" spans="3:35" ht="19.5" thickBot="1" x14ac:dyDescent="0.3">
      <c r="C15" s="57">
        <v>4</v>
      </c>
      <c r="D15" s="55" t="s">
        <v>102</v>
      </c>
      <c r="E15" s="67" t="s">
        <v>51</v>
      </c>
      <c r="F15" s="67" t="s">
        <v>44</v>
      </c>
      <c r="G15" s="67" t="s">
        <v>44</v>
      </c>
      <c r="H15" s="67" t="s">
        <v>44</v>
      </c>
      <c r="I15" s="67" t="s">
        <v>44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44</v>
      </c>
      <c r="Q15" s="67" t="s">
        <v>51</v>
      </c>
      <c r="R15" s="67" t="s">
        <v>51</v>
      </c>
      <c r="S15" s="67" t="s">
        <v>51</v>
      </c>
      <c r="T15" s="67" t="s">
        <v>51</v>
      </c>
      <c r="U15" s="67" t="s">
        <v>44</v>
      </c>
      <c r="V15" s="67" t="s">
        <v>51</v>
      </c>
      <c r="W15" s="67" t="s">
        <v>44</v>
      </c>
      <c r="X15" s="67" t="s">
        <v>51</v>
      </c>
      <c r="Y15" s="67" t="s">
        <v>44</v>
      </c>
      <c r="Z15" s="67" t="s">
        <v>51</v>
      </c>
      <c r="AA15" s="67" t="s">
        <v>44</v>
      </c>
      <c r="AB15" s="67" t="s">
        <v>51</v>
      </c>
      <c r="AC15" s="67" t="s">
        <v>44</v>
      </c>
      <c r="AD15" s="128">
        <f t="shared" si="0"/>
        <v>0</v>
      </c>
      <c r="AE15" s="130">
        <f t="shared" si="2"/>
        <v>13</v>
      </c>
      <c r="AF15" s="132">
        <f>COUNTIF(F15:AD15,"O")</f>
        <v>0</v>
      </c>
      <c r="AH15" s="79" t="s">
        <v>50</v>
      </c>
      <c r="AI15" s="74" t="s">
        <v>52</v>
      </c>
    </row>
    <row r="16" spans="3:35" x14ac:dyDescent="0.25">
      <c r="C16" s="57">
        <v>5</v>
      </c>
      <c r="D16" s="55" t="s">
        <v>103</v>
      </c>
      <c r="E16" s="67" t="s">
        <v>51</v>
      </c>
      <c r="F16" s="67" t="s">
        <v>44</v>
      </c>
      <c r="G16" s="67" t="s">
        <v>44</v>
      </c>
      <c r="H16" s="67" t="s">
        <v>44</v>
      </c>
      <c r="I16" s="67" t="s">
        <v>44</v>
      </c>
      <c r="J16" s="67" t="s">
        <v>44</v>
      </c>
      <c r="K16" s="67" t="s">
        <v>51</v>
      </c>
      <c r="L16" s="67" t="s">
        <v>44</v>
      </c>
      <c r="M16" s="67" t="s">
        <v>51</v>
      </c>
      <c r="N16" s="67" t="s">
        <v>51</v>
      </c>
      <c r="O16" s="67" t="s">
        <v>44</v>
      </c>
      <c r="P16" s="67" t="s">
        <v>44</v>
      </c>
      <c r="Q16" s="67" t="s">
        <v>51</v>
      </c>
      <c r="R16" s="67" t="s">
        <v>44</v>
      </c>
      <c r="S16" s="67" t="s">
        <v>44</v>
      </c>
      <c r="T16" s="67" t="s">
        <v>51</v>
      </c>
      <c r="U16" s="67" t="s">
        <v>44</v>
      </c>
      <c r="V16" s="67" t="s">
        <v>51</v>
      </c>
      <c r="W16" s="67" t="s">
        <v>51</v>
      </c>
      <c r="X16" s="67" t="s">
        <v>44</v>
      </c>
      <c r="Y16" s="67" t="s">
        <v>44</v>
      </c>
      <c r="Z16" s="67" t="s">
        <v>51</v>
      </c>
      <c r="AA16" s="67" t="s">
        <v>44</v>
      </c>
      <c r="AB16" s="67" t="s">
        <v>44</v>
      </c>
      <c r="AC16" s="67" t="s">
        <v>51</v>
      </c>
      <c r="AD16" s="128">
        <f t="shared" si="0"/>
        <v>0</v>
      </c>
      <c r="AE16" s="130">
        <f t="shared" si="2"/>
        <v>15</v>
      </c>
      <c r="AF16" s="132">
        <f t="shared" ref="AF16:AF45" si="3">COUNTIF(F16:AD16,"O")</f>
        <v>0</v>
      </c>
      <c r="AH16" s="62"/>
    </row>
    <row r="17" spans="3:32" x14ac:dyDescent="0.25">
      <c r="C17" s="57">
        <v>6</v>
      </c>
      <c r="D17" s="55"/>
      <c r="E17" s="67"/>
      <c r="F17" s="67"/>
      <c r="G17" s="67"/>
      <c r="H17" s="67"/>
      <c r="I17" s="67"/>
      <c r="J17" s="67"/>
      <c r="K17" s="67"/>
      <c r="L17" s="67"/>
      <c r="M17" s="67"/>
      <c r="N17" s="67"/>
      <c r="O17" s="67"/>
      <c r="P17" s="67"/>
      <c r="Q17" s="67"/>
      <c r="R17" s="67"/>
      <c r="S17" s="67"/>
      <c r="T17" s="67"/>
      <c r="U17" s="67"/>
      <c r="V17" s="67"/>
      <c r="W17" s="67"/>
      <c r="X17" s="67"/>
      <c r="Y17" s="67"/>
      <c r="Z17" s="67"/>
      <c r="AA17" s="67"/>
      <c r="AB17" s="67"/>
      <c r="AC17" s="67"/>
      <c r="AD17" s="128">
        <f t="shared" si="0"/>
        <v>0</v>
      </c>
      <c r="AE17" s="130">
        <f t="shared" si="2"/>
        <v>0</v>
      </c>
      <c r="AF17" s="132">
        <f t="shared" si="3"/>
        <v>0</v>
      </c>
    </row>
    <row r="18" spans="3:32" x14ac:dyDescent="0.25">
      <c r="C18" s="57">
        <v>7</v>
      </c>
      <c r="D18" s="55"/>
      <c r="E18" s="67"/>
      <c r="F18" s="67"/>
      <c r="G18" s="67"/>
      <c r="H18" s="67"/>
      <c r="I18" s="67"/>
      <c r="J18" s="67"/>
      <c r="K18" s="67"/>
      <c r="L18" s="67"/>
      <c r="M18" s="67"/>
      <c r="N18" s="67"/>
      <c r="O18" s="67"/>
      <c r="P18" s="67"/>
      <c r="Q18" s="67"/>
      <c r="R18" s="67"/>
      <c r="S18" s="67"/>
      <c r="T18" s="67"/>
      <c r="U18" s="67"/>
      <c r="V18" s="67"/>
      <c r="W18" s="67"/>
      <c r="X18" s="67"/>
      <c r="Y18" s="67"/>
      <c r="Z18" s="67"/>
      <c r="AA18" s="67"/>
      <c r="AB18" s="67"/>
      <c r="AC18" s="67"/>
      <c r="AD18" s="128">
        <f t="shared" si="0"/>
        <v>0</v>
      </c>
      <c r="AE18" s="130">
        <f t="shared" si="2"/>
        <v>0</v>
      </c>
      <c r="AF18" s="132">
        <f t="shared" si="3"/>
        <v>0</v>
      </c>
    </row>
    <row r="19" spans="3:32" x14ac:dyDescent="0.25">
      <c r="C19" s="57">
        <v>8</v>
      </c>
      <c r="D19" s="55"/>
      <c r="E19" s="67"/>
      <c r="F19" s="67"/>
      <c r="G19" s="67"/>
      <c r="H19" s="67"/>
      <c r="I19" s="67"/>
      <c r="J19" s="67"/>
      <c r="K19" s="67"/>
      <c r="L19" s="67"/>
      <c r="M19" s="67"/>
      <c r="N19" s="67"/>
      <c r="O19" s="67"/>
      <c r="P19" s="67"/>
      <c r="Q19" s="67"/>
      <c r="R19" s="67"/>
      <c r="S19" s="67"/>
      <c r="T19" s="67"/>
      <c r="U19" s="67"/>
      <c r="V19" s="67"/>
      <c r="W19" s="67"/>
      <c r="X19" s="67"/>
      <c r="Y19" s="67"/>
      <c r="Z19" s="67"/>
      <c r="AA19" s="67"/>
      <c r="AB19" s="67"/>
      <c r="AC19" s="67"/>
      <c r="AD19" s="128">
        <f t="shared" si="0"/>
        <v>0</v>
      </c>
      <c r="AE19" s="130">
        <f t="shared" si="2"/>
        <v>0</v>
      </c>
      <c r="AF19" s="132">
        <f t="shared" si="3"/>
        <v>0</v>
      </c>
    </row>
    <row r="20" spans="3:32" x14ac:dyDescent="0.25">
      <c r="C20" s="57">
        <v>9</v>
      </c>
      <c r="D20" s="55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67"/>
      <c r="AD20" s="128">
        <f t="shared" si="0"/>
        <v>0</v>
      </c>
      <c r="AE20" s="130">
        <f t="shared" si="2"/>
        <v>0</v>
      </c>
      <c r="AF20" s="132">
        <f t="shared" si="3"/>
        <v>0</v>
      </c>
    </row>
    <row r="21" spans="3:32" x14ac:dyDescent="0.25">
      <c r="C21" s="57">
        <v>10</v>
      </c>
      <c r="D21" s="55"/>
      <c r="E21" s="67"/>
      <c r="F21" s="67"/>
      <c r="G21" s="67"/>
      <c r="H21" s="67"/>
      <c r="I21" s="67"/>
      <c r="J21" s="67"/>
      <c r="K21" s="67"/>
      <c r="L21" s="67"/>
      <c r="M21" s="67"/>
      <c r="N21" s="67"/>
      <c r="O21" s="67"/>
      <c r="P21" s="67"/>
      <c r="Q21" s="67"/>
      <c r="R21" s="67"/>
      <c r="S21" s="67"/>
      <c r="T21" s="67"/>
      <c r="U21" s="67"/>
      <c r="V21" s="67"/>
      <c r="W21" s="67"/>
      <c r="X21" s="67"/>
      <c r="Y21" s="67"/>
      <c r="Z21" s="67"/>
      <c r="AA21" s="67"/>
      <c r="AB21" s="67"/>
      <c r="AC21" s="67"/>
      <c r="AD21" s="128">
        <f t="shared" si="0"/>
        <v>0</v>
      </c>
      <c r="AE21" s="130">
        <f t="shared" si="2"/>
        <v>0</v>
      </c>
      <c r="AF21" s="132">
        <f t="shared" si="3"/>
        <v>0</v>
      </c>
    </row>
    <row r="22" spans="3:32" x14ac:dyDescent="0.25">
      <c r="C22" s="57">
        <v>11</v>
      </c>
      <c r="D22" s="55"/>
      <c r="E22" s="67"/>
      <c r="F22" s="67"/>
      <c r="G22" s="67"/>
      <c r="H22" s="67"/>
      <c r="I22" s="67"/>
      <c r="J22" s="67"/>
      <c r="K22" s="67"/>
      <c r="L22" s="67"/>
      <c r="M22" s="67"/>
      <c r="N22" s="67"/>
      <c r="O22" s="67"/>
      <c r="P22" s="67"/>
      <c r="Q22" s="67"/>
      <c r="R22" s="67"/>
      <c r="S22" s="67"/>
      <c r="T22" s="67"/>
      <c r="U22" s="67"/>
      <c r="V22" s="67"/>
      <c r="W22" s="67"/>
      <c r="X22" s="67"/>
      <c r="Y22" s="67"/>
      <c r="Z22" s="67"/>
      <c r="AA22" s="67"/>
      <c r="AB22" s="67"/>
      <c r="AC22" s="67"/>
      <c r="AD22" s="128">
        <f t="shared" si="0"/>
        <v>0</v>
      </c>
      <c r="AE22" s="130">
        <f t="shared" si="2"/>
        <v>0</v>
      </c>
      <c r="AF22" s="132">
        <f t="shared" si="3"/>
        <v>0</v>
      </c>
    </row>
    <row r="23" spans="3:32" x14ac:dyDescent="0.25"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2"/>
        <v>0</v>
      </c>
      <c r="AF23" s="132">
        <f t="shared" si="3"/>
        <v>0</v>
      </c>
    </row>
    <row r="24" spans="3:32" x14ac:dyDescent="0.25"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2"/>
        <v>0</v>
      </c>
      <c r="AF24" s="132">
        <f t="shared" si="3"/>
        <v>0</v>
      </c>
    </row>
    <row r="25" spans="3:32" x14ac:dyDescent="0.25"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2"/>
        <v>0</v>
      </c>
      <c r="AF25" s="132">
        <f t="shared" si="3"/>
        <v>0</v>
      </c>
    </row>
    <row r="26" spans="3:32" x14ac:dyDescent="0.25"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2"/>
        <v>0</v>
      </c>
      <c r="AF26" s="132">
        <f t="shared" si="3"/>
        <v>0</v>
      </c>
    </row>
    <row r="27" spans="3:32" x14ac:dyDescent="0.25"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2"/>
        <v>0</v>
      </c>
      <c r="AF27" s="132">
        <f t="shared" si="3"/>
        <v>0</v>
      </c>
    </row>
    <row r="28" spans="3:32" x14ac:dyDescent="0.25"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2"/>
        <v>0</v>
      </c>
      <c r="AF28" s="132">
        <f t="shared" si="3"/>
        <v>0</v>
      </c>
    </row>
    <row r="29" spans="3:32" x14ac:dyDescent="0.25"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2"/>
        <v>0</v>
      </c>
      <c r="AF29" s="132">
        <f t="shared" si="3"/>
        <v>0</v>
      </c>
    </row>
    <row r="30" spans="3:32" x14ac:dyDescent="0.25"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2"/>
        <v>0</v>
      </c>
      <c r="AF30" s="132">
        <f t="shared" si="3"/>
        <v>0</v>
      </c>
    </row>
    <row r="31" spans="3:32" x14ac:dyDescent="0.25"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2"/>
        <v>0</v>
      </c>
      <c r="AF31" s="132">
        <f t="shared" si="3"/>
        <v>0</v>
      </c>
    </row>
    <row r="32" spans="3:32" x14ac:dyDescent="0.25"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2"/>
        <v>0</v>
      </c>
      <c r="AF32" s="132">
        <f t="shared" si="3"/>
        <v>0</v>
      </c>
    </row>
    <row r="33" spans="3:32" x14ac:dyDescent="0.25"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2"/>
        <v>0</v>
      </c>
      <c r="AF33" s="132">
        <f t="shared" si="3"/>
        <v>0</v>
      </c>
    </row>
    <row r="34" spans="3:32" x14ac:dyDescent="0.25"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2"/>
        <v>0</v>
      </c>
      <c r="AF34" s="132">
        <f t="shared" si="3"/>
        <v>0</v>
      </c>
    </row>
    <row r="35" spans="3:32" x14ac:dyDescent="0.25"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2"/>
        <v>0</v>
      </c>
      <c r="AF35" s="132">
        <f t="shared" si="3"/>
        <v>0</v>
      </c>
    </row>
    <row r="36" spans="3:32" x14ac:dyDescent="0.25"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2"/>
        <v>0</v>
      </c>
      <c r="AF36" s="132">
        <f t="shared" si="3"/>
        <v>0</v>
      </c>
    </row>
    <row r="37" spans="3:32" x14ac:dyDescent="0.25"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2"/>
        <v>0</v>
      </c>
      <c r="AF37" s="132">
        <f t="shared" si="3"/>
        <v>0</v>
      </c>
    </row>
    <row r="38" spans="3:32" x14ac:dyDescent="0.25"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2"/>
        <v>0</v>
      </c>
      <c r="AF38" s="132">
        <f t="shared" si="3"/>
        <v>0</v>
      </c>
    </row>
    <row r="39" spans="3:32" x14ac:dyDescent="0.25"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2"/>
        <v>0</v>
      </c>
      <c r="AF39" s="132">
        <f t="shared" si="3"/>
        <v>0</v>
      </c>
    </row>
    <row r="40" spans="3:32" x14ac:dyDescent="0.25"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2"/>
        <v>0</v>
      </c>
      <c r="AF40" s="132">
        <f t="shared" si="3"/>
        <v>0</v>
      </c>
    </row>
    <row r="41" spans="3:32" x14ac:dyDescent="0.25"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2"/>
        <v>0</v>
      </c>
      <c r="AF41" s="132">
        <f t="shared" si="3"/>
        <v>0</v>
      </c>
    </row>
    <row r="42" spans="3:32" x14ac:dyDescent="0.25"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2"/>
        <v>0</v>
      </c>
      <c r="AF42" s="132">
        <f t="shared" si="3"/>
        <v>0</v>
      </c>
    </row>
    <row r="43" spans="3:32" x14ac:dyDescent="0.25"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2"/>
        <v>0</v>
      </c>
      <c r="AF43" s="132">
        <f t="shared" si="3"/>
        <v>0</v>
      </c>
    </row>
    <row r="44" spans="3:32" x14ac:dyDescent="0.25"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2"/>
        <v>0</v>
      </c>
      <c r="AF44" s="132">
        <f t="shared" si="3"/>
        <v>0</v>
      </c>
    </row>
    <row r="45" spans="3:32" x14ac:dyDescent="0.25"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2"/>
        <v>0</v>
      </c>
      <c r="AF45" s="132">
        <f t="shared" si="3"/>
        <v>0</v>
      </c>
    </row>
    <row r="46" spans="3:32" x14ac:dyDescent="0.25"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3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3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5</v>
      </c>
      <c r="F49" s="12">
        <f t="shared" ref="F49:AC49" si="4">COUNTIF(F12:F45,"✔")</f>
        <v>0</v>
      </c>
      <c r="G49" s="12">
        <f t="shared" si="4"/>
        <v>1</v>
      </c>
      <c r="H49" s="12">
        <f t="shared" si="4"/>
        <v>1</v>
      </c>
      <c r="I49" s="12">
        <f t="shared" si="4"/>
        <v>0</v>
      </c>
      <c r="J49" s="12">
        <f t="shared" si="4"/>
        <v>3</v>
      </c>
      <c r="K49" s="12">
        <f t="shared" si="4"/>
        <v>2</v>
      </c>
      <c r="L49" s="12">
        <f t="shared" si="4"/>
        <v>1</v>
      </c>
      <c r="M49" s="12">
        <f t="shared" si="4"/>
        <v>1</v>
      </c>
      <c r="N49" s="12">
        <f t="shared" si="4"/>
        <v>5</v>
      </c>
      <c r="O49" s="12">
        <f t="shared" si="4"/>
        <v>3</v>
      </c>
      <c r="P49" s="12">
        <f t="shared" si="4"/>
        <v>1</v>
      </c>
      <c r="Q49" s="12">
        <f t="shared" si="4"/>
        <v>5</v>
      </c>
      <c r="R49" s="12">
        <f t="shared" si="4"/>
        <v>2</v>
      </c>
      <c r="S49" s="12">
        <f t="shared" si="4"/>
        <v>1</v>
      </c>
      <c r="T49" s="12">
        <f t="shared" si="4"/>
        <v>5</v>
      </c>
      <c r="U49" s="12">
        <f t="shared" si="4"/>
        <v>0</v>
      </c>
      <c r="V49" s="12">
        <f t="shared" si="4"/>
        <v>3</v>
      </c>
      <c r="W49" s="12">
        <f t="shared" si="4"/>
        <v>2</v>
      </c>
      <c r="X49" s="12">
        <f t="shared" si="4"/>
        <v>4</v>
      </c>
      <c r="Y49" s="12">
        <f t="shared" si="4"/>
        <v>0</v>
      </c>
      <c r="Z49" s="12">
        <f t="shared" si="4"/>
        <v>4</v>
      </c>
      <c r="AA49" s="12">
        <f t="shared" si="4"/>
        <v>1</v>
      </c>
      <c r="AB49" s="12">
        <f t="shared" si="4"/>
        <v>2</v>
      </c>
      <c r="AC49" s="12">
        <f t="shared" si="4"/>
        <v>2</v>
      </c>
      <c r="AD49" s="20">
        <f>SUM(E49:AC49)</f>
        <v>54</v>
      </c>
      <c r="AE49" s="14">
        <f>AD49/$AD$52</f>
        <v>0.432</v>
      </c>
    </row>
    <row r="50" spans="3:31" x14ac:dyDescent="0.25">
      <c r="C50" s="1"/>
      <c r="D50" s="69" t="s">
        <v>63</v>
      </c>
      <c r="E50" s="12">
        <f>COUNTIF(E12:E45,"X")</f>
        <v>0</v>
      </c>
      <c r="F50" s="12">
        <f t="shared" ref="F50:AC50" si="5">COUNTIF(F12:F45,"X")</f>
        <v>5</v>
      </c>
      <c r="G50" s="12">
        <f t="shared" si="5"/>
        <v>4</v>
      </c>
      <c r="H50" s="12">
        <f t="shared" si="5"/>
        <v>4</v>
      </c>
      <c r="I50" s="12">
        <f t="shared" si="5"/>
        <v>5</v>
      </c>
      <c r="J50" s="12">
        <f t="shared" si="5"/>
        <v>2</v>
      </c>
      <c r="K50" s="12">
        <f t="shared" si="5"/>
        <v>3</v>
      </c>
      <c r="L50" s="12">
        <f t="shared" si="5"/>
        <v>4</v>
      </c>
      <c r="M50" s="12">
        <f t="shared" si="5"/>
        <v>4</v>
      </c>
      <c r="N50" s="12">
        <f t="shared" si="5"/>
        <v>0</v>
      </c>
      <c r="O50" s="12">
        <f t="shared" si="5"/>
        <v>2</v>
      </c>
      <c r="P50" s="12">
        <f t="shared" si="5"/>
        <v>4</v>
      </c>
      <c r="Q50" s="12">
        <f t="shared" si="5"/>
        <v>0</v>
      </c>
      <c r="R50" s="12">
        <f t="shared" si="5"/>
        <v>3</v>
      </c>
      <c r="S50" s="12">
        <f t="shared" si="5"/>
        <v>4</v>
      </c>
      <c r="T50" s="12">
        <f t="shared" si="5"/>
        <v>0</v>
      </c>
      <c r="U50" s="12">
        <f t="shared" si="5"/>
        <v>5</v>
      </c>
      <c r="V50" s="12">
        <f t="shared" si="5"/>
        <v>2</v>
      </c>
      <c r="W50" s="12">
        <f t="shared" si="5"/>
        <v>3</v>
      </c>
      <c r="X50" s="12">
        <f t="shared" si="5"/>
        <v>1</v>
      </c>
      <c r="Y50" s="12">
        <f t="shared" si="5"/>
        <v>5</v>
      </c>
      <c r="Z50" s="12">
        <f t="shared" si="5"/>
        <v>1</v>
      </c>
      <c r="AA50" s="12">
        <f t="shared" si="5"/>
        <v>4</v>
      </c>
      <c r="AB50" s="12">
        <f t="shared" si="5"/>
        <v>3</v>
      </c>
      <c r="AC50" s="12">
        <f t="shared" si="5"/>
        <v>3</v>
      </c>
      <c r="AD50" s="21">
        <f t="shared" ref="AD50:AD51" si="6">SUM(E50:AC50)</f>
        <v>71</v>
      </c>
      <c r="AE50" s="15">
        <f>AD50/$AD$52</f>
        <v>0.56799999999999995</v>
      </c>
    </row>
    <row r="51" spans="3:31" ht="18.75" x14ac:dyDescent="0.3">
      <c r="C51" s="1"/>
      <c r="D51" s="43" t="s">
        <v>32</v>
      </c>
      <c r="E51" s="12">
        <f>COUNTIF(E12:E45,"–")</f>
        <v>0</v>
      </c>
      <c r="F51" s="12">
        <f t="shared" ref="F51:AC51" si="7">COUNTIF(F12:F45,"–")</f>
        <v>0</v>
      </c>
      <c r="G51" s="12">
        <f t="shared" si="7"/>
        <v>0</v>
      </c>
      <c r="H51" s="12">
        <f t="shared" si="7"/>
        <v>0</v>
      </c>
      <c r="I51" s="12">
        <f t="shared" si="7"/>
        <v>0</v>
      </c>
      <c r="J51" s="12">
        <f t="shared" si="7"/>
        <v>0</v>
      </c>
      <c r="K51" s="12">
        <f t="shared" si="7"/>
        <v>0</v>
      </c>
      <c r="L51" s="12">
        <f t="shared" si="7"/>
        <v>0</v>
      </c>
      <c r="M51" s="12">
        <f t="shared" si="7"/>
        <v>0</v>
      </c>
      <c r="N51" s="12">
        <f t="shared" si="7"/>
        <v>0</v>
      </c>
      <c r="O51" s="12">
        <f t="shared" si="7"/>
        <v>0</v>
      </c>
      <c r="P51" s="12">
        <f t="shared" si="7"/>
        <v>0</v>
      </c>
      <c r="Q51" s="12">
        <f t="shared" si="7"/>
        <v>0</v>
      </c>
      <c r="R51" s="12">
        <f t="shared" si="7"/>
        <v>0</v>
      </c>
      <c r="S51" s="12">
        <f t="shared" si="7"/>
        <v>0</v>
      </c>
      <c r="T51" s="12">
        <f t="shared" si="7"/>
        <v>0</v>
      </c>
      <c r="U51" s="12">
        <f t="shared" si="7"/>
        <v>0</v>
      </c>
      <c r="V51" s="12">
        <f t="shared" si="7"/>
        <v>0</v>
      </c>
      <c r="W51" s="12">
        <f t="shared" si="7"/>
        <v>0</v>
      </c>
      <c r="X51" s="12">
        <f t="shared" si="7"/>
        <v>0</v>
      </c>
      <c r="Y51" s="12">
        <f t="shared" si="7"/>
        <v>0</v>
      </c>
      <c r="Z51" s="12">
        <f t="shared" si="7"/>
        <v>0</v>
      </c>
      <c r="AA51" s="12">
        <f t="shared" si="7"/>
        <v>0</v>
      </c>
      <c r="AB51" s="12">
        <f t="shared" si="7"/>
        <v>0</v>
      </c>
      <c r="AC51" s="12">
        <f t="shared" si="7"/>
        <v>0</v>
      </c>
      <c r="AD51" s="44">
        <f t="shared" si="6"/>
        <v>0</v>
      </c>
      <c r="AE51" s="17">
        <f t="shared" ref="AE51:AE52" si="8">AD51/$AD$52</f>
        <v>0</v>
      </c>
    </row>
    <row r="52" spans="3:31" x14ac:dyDescent="0.25">
      <c r="C52" s="1"/>
      <c r="D52" s="13" t="s">
        <v>30</v>
      </c>
      <c r="E52" s="22">
        <f t="shared" ref="E52:AD52" si="9">SUM(E49:E51)</f>
        <v>5</v>
      </c>
      <c r="F52" s="22">
        <f t="shared" si="9"/>
        <v>5</v>
      </c>
      <c r="G52" s="22">
        <f t="shared" si="9"/>
        <v>5</v>
      </c>
      <c r="H52" s="22">
        <f t="shared" si="9"/>
        <v>5</v>
      </c>
      <c r="I52" s="22">
        <f t="shared" si="9"/>
        <v>5</v>
      </c>
      <c r="J52" s="22">
        <f t="shared" si="9"/>
        <v>5</v>
      </c>
      <c r="K52" s="22">
        <f t="shared" si="9"/>
        <v>5</v>
      </c>
      <c r="L52" s="22">
        <f t="shared" si="9"/>
        <v>5</v>
      </c>
      <c r="M52" s="22">
        <f t="shared" si="9"/>
        <v>5</v>
      </c>
      <c r="N52" s="22">
        <f t="shared" si="9"/>
        <v>5</v>
      </c>
      <c r="O52" s="22">
        <f t="shared" si="9"/>
        <v>5</v>
      </c>
      <c r="P52" s="22">
        <f t="shared" si="9"/>
        <v>5</v>
      </c>
      <c r="Q52" s="22">
        <f t="shared" si="9"/>
        <v>5</v>
      </c>
      <c r="R52" s="22">
        <f t="shared" si="9"/>
        <v>5</v>
      </c>
      <c r="S52" s="22">
        <f t="shared" si="9"/>
        <v>5</v>
      </c>
      <c r="T52" s="22">
        <f t="shared" si="9"/>
        <v>5</v>
      </c>
      <c r="U52" s="22">
        <f t="shared" si="9"/>
        <v>5</v>
      </c>
      <c r="V52" s="22">
        <f t="shared" si="9"/>
        <v>5</v>
      </c>
      <c r="W52" s="22">
        <f t="shared" si="9"/>
        <v>5</v>
      </c>
      <c r="X52" s="22">
        <f t="shared" si="9"/>
        <v>5</v>
      </c>
      <c r="Y52" s="22">
        <f t="shared" si="9"/>
        <v>5</v>
      </c>
      <c r="Z52" s="22">
        <f t="shared" si="9"/>
        <v>5</v>
      </c>
      <c r="AA52" s="22">
        <f t="shared" si="9"/>
        <v>5</v>
      </c>
      <c r="AB52" s="22">
        <f t="shared" si="9"/>
        <v>5</v>
      </c>
      <c r="AC52" s="22">
        <f t="shared" si="9"/>
        <v>5</v>
      </c>
      <c r="AD52" s="23">
        <f t="shared" si="9"/>
        <v>125</v>
      </c>
      <c r="AE52" s="34">
        <f t="shared" si="8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 x14ac:dyDescent="0.25">
      <c r="C57" s="1"/>
      <c r="D57" s="1"/>
      <c r="E57" s="188" t="s">
        <v>27</v>
      </c>
      <c r="F57" s="189"/>
      <c r="G57" s="189"/>
      <c r="H57" s="189"/>
      <c r="I57" s="189"/>
      <c r="J57" s="190"/>
      <c r="K57" s="229" t="s">
        <v>28</v>
      </c>
      <c r="L57" s="221"/>
      <c r="M57" s="221"/>
      <c r="N57" s="221"/>
      <c r="O57" s="221"/>
      <c r="P57" s="221"/>
      <c r="Q57" s="221"/>
      <c r="R57" s="221"/>
      <c r="S57" s="221"/>
      <c r="T57" s="221"/>
      <c r="U57" s="221"/>
      <c r="V57" s="226" t="s">
        <v>33</v>
      </c>
      <c r="W57" s="227"/>
      <c r="X57" s="227"/>
      <c r="Y57" s="227"/>
      <c r="Z57" s="227"/>
      <c r="AA57" s="227"/>
      <c r="AB57" s="227"/>
      <c r="AC57" s="228"/>
    </row>
    <row r="58" spans="3:31" x14ac:dyDescent="0.25">
      <c r="C58" s="1"/>
      <c r="D58" s="1"/>
      <c r="E58" s="30" t="s">
        <v>1</v>
      </c>
      <c r="F58" s="30" t="s">
        <v>6</v>
      </c>
      <c r="G58" s="30" t="s">
        <v>11</v>
      </c>
      <c r="H58" s="30" t="s">
        <v>16</v>
      </c>
      <c r="I58" s="30" t="s">
        <v>21</v>
      </c>
      <c r="J58" s="11" t="s">
        <v>23</v>
      </c>
      <c r="K58" s="38" t="s">
        <v>2</v>
      </c>
      <c r="L58" s="38" t="s">
        <v>3</v>
      </c>
      <c r="M58" s="38" t="s">
        <v>7</v>
      </c>
      <c r="N58" s="38" t="s">
        <v>8</v>
      </c>
      <c r="O58" s="38" t="s">
        <v>9</v>
      </c>
      <c r="P58" s="38" t="s">
        <v>12</v>
      </c>
      <c r="Q58" s="38" t="s">
        <v>13</v>
      </c>
      <c r="R58" s="38" t="s">
        <v>14</v>
      </c>
      <c r="S58" s="38" t="s">
        <v>17</v>
      </c>
      <c r="T58" s="39" t="s">
        <v>19</v>
      </c>
      <c r="U58" s="39" t="s">
        <v>22</v>
      </c>
      <c r="V58" s="50" t="s">
        <v>4</v>
      </c>
      <c r="W58" s="50" t="s">
        <v>5</v>
      </c>
      <c r="X58" s="26" t="s">
        <v>10</v>
      </c>
      <c r="Y58" s="26" t="s">
        <v>15</v>
      </c>
      <c r="Z58" s="26" t="s">
        <v>18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51" t="s">
        <v>35</v>
      </c>
      <c r="E59" s="193">
        <f>SUM(E49,J49,O49,T49,Y49,AA49)</f>
        <v>17</v>
      </c>
      <c r="F59" s="193"/>
      <c r="G59" s="193"/>
      <c r="H59" s="193"/>
      <c r="I59" s="193"/>
      <c r="J59" s="193"/>
      <c r="K59" s="193">
        <f>SUM(F49,G49,K49,L49,M49,P49,Q49,R49,U49,W49,Z49)</f>
        <v>19</v>
      </c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>
        <f>SUM(H49,I49,N49,S49,V49,X49,AB49,AC49)</f>
        <v>18</v>
      </c>
      <c r="W59" s="193"/>
      <c r="X59" s="193"/>
      <c r="Y59" s="193"/>
      <c r="Z59" s="193"/>
      <c r="AA59" s="193"/>
      <c r="AB59" s="193"/>
      <c r="AC59" s="193"/>
      <c r="AD59" s="19">
        <f>SUM(E59:AC59)</f>
        <v>54</v>
      </c>
    </row>
    <row r="60" spans="3:31" ht="15.75" customHeight="1" x14ac:dyDescent="0.25">
      <c r="C60" s="1"/>
      <c r="D60" s="81" t="s">
        <v>57</v>
      </c>
      <c r="E60" s="171">
        <f>SUM(E50,J50,O50,T50,Y50,AA50)</f>
        <v>13</v>
      </c>
      <c r="F60" s="171"/>
      <c r="G60" s="171"/>
      <c r="H60" s="171"/>
      <c r="I60" s="171"/>
      <c r="J60" s="171"/>
      <c r="K60" s="171">
        <f>SUM(F50,G50,K50,L50,M50,P50,Q50,R50,U50,W50,Z50)</f>
        <v>36</v>
      </c>
      <c r="L60" s="171"/>
      <c r="M60" s="171"/>
      <c r="N60" s="171"/>
      <c r="O60" s="171"/>
      <c r="P60" s="171"/>
      <c r="Q60" s="171"/>
      <c r="R60" s="171"/>
      <c r="S60" s="171"/>
      <c r="T60" s="171"/>
      <c r="U60" s="171"/>
      <c r="V60" s="171">
        <f>SUM(H50,I50,N50,S50,V50,X50,AB50,AC50)</f>
        <v>22</v>
      </c>
      <c r="W60" s="171"/>
      <c r="X60" s="171"/>
      <c r="Y60" s="171"/>
      <c r="Z60" s="171"/>
      <c r="AA60" s="171"/>
      <c r="AB60" s="171"/>
      <c r="AC60" s="171"/>
      <c r="AD60" s="24">
        <f t="shared" ref="AD60:AD61" si="10">SUM(E60:AC60)</f>
        <v>71</v>
      </c>
    </row>
    <row r="61" spans="3:31" ht="18.75" x14ac:dyDescent="0.3">
      <c r="C61" s="1"/>
      <c r="D61" s="52" t="s">
        <v>32</v>
      </c>
      <c r="E61" s="192">
        <f>SUM(E51,J51,O51,T51,Y51,AA51)</f>
        <v>0</v>
      </c>
      <c r="F61" s="192"/>
      <c r="G61" s="192"/>
      <c r="H61" s="192"/>
      <c r="I61" s="192"/>
      <c r="J61" s="192"/>
      <c r="K61" s="192">
        <f>SUM(F51,G51,K51,L51,M51,P51,Q51,R51,U51,W51,Z51)</f>
        <v>0</v>
      </c>
      <c r="L61" s="192"/>
      <c r="M61" s="192"/>
      <c r="N61" s="192"/>
      <c r="O61" s="192"/>
      <c r="P61" s="192"/>
      <c r="Q61" s="192"/>
      <c r="R61" s="192"/>
      <c r="S61" s="192"/>
      <c r="T61" s="192"/>
      <c r="U61" s="192"/>
      <c r="V61" s="192">
        <f>SUM(H51,I51,N51,S51,V51,X51,AB51,AC51)</f>
        <v>0</v>
      </c>
      <c r="W61" s="192"/>
      <c r="X61" s="192"/>
      <c r="Y61" s="192"/>
      <c r="Z61" s="192"/>
      <c r="AA61" s="192"/>
      <c r="AB61" s="192"/>
      <c r="AC61" s="192"/>
      <c r="AD61" s="41">
        <f t="shared" si="10"/>
        <v>0</v>
      </c>
    </row>
    <row r="62" spans="3:31" x14ac:dyDescent="0.25">
      <c r="C62" s="1"/>
      <c r="D62" s="53" t="s">
        <v>29</v>
      </c>
      <c r="E62" s="219">
        <f>SUM(E59:J61)</f>
        <v>30</v>
      </c>
      <c r="F62" s="219"/>
      <c r="G62" s="219"/>
      <c r="H62" s="219"/>
      <c r="I62" s="219"/>
      <c r="J62" s="219"/>
      <c r="K62" s="219">
        <f>SUM(K59:U61)</f>
        <v>55</v>
      </c>
      <c r="L62" s="219"/>
      <c r="M62" s="219"/>
      <c r="N62" s="219"/>
      <c r="O62" s="219"/>
      <c r="P62" s="219"/>
      <c r="Q62" s="219"/>
      <c r="R62" s="219"/>
      <c r="S62" s="219"/>
      <c r="T62" s="219"/>
      <c r="U62" s="219"/>
      <c r="V62" s="219">
        <f>SUM(V59:AC61)</f>
        <v>40</v>
      </c>
      <c r="W62" s="219"/>
      <c r="X62" s="219"/>
      <c r="Y62" s="219"/>
      <c r="Z62" s="219"/>
      <c r="AA62" s="219"/>
      <c r="AB62" s="219"/>
      <c r="AC62" s="219"/>
      <c r="AD62" s="18">
        <f>SUM(E62:AC62)</f>
        <v>125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7" ht="38.25" customHeight="1" x14ac:dyDescent="0.25">
      <c r="E65" s="47" t="s">
        <v>37</v>
      </c>
      <c r="F65" s="48" t="s">
        <v>28</v>
      </c>
      <c r="G65" s="49" t="s">
        <v>33</v>
      </c>
    </row>
    <row r="66" spans="4:7" x14ac:dyDescent="0.25">
      <c r="D66" s="27" t="s">
        <v>35</v>
      </c>
      <c r="E66" s="37">
        <f>E59/$E$62</f>
        <v>0.56666666666666665</v>
      </c>
      <c r="F66" s="37">
        <f>K59/$K$62</f>
        <v>0.34545454545454546</v>
      </c>
      <c r="G66" s="37">
        <f>V59/$V$62</f>
        <v>0.45</v>
      </c>
    </row>
    <row r="67" spans="4:7" x14ac:dyDescent="0.25">
      <c r="D67" s="75" t="s">
        <v>56</v>
      </c>
      <c r="E67" s="40">
        <f>E60/$E$62</f>
        <v>0.43333333333333335</v>
      </c>
      <c r="F67" s="37">
        <f>K60/$K$62</f>
        <v>0.65454545454545454</v>
      </c>
      <c r="G67" s="37">
        <f>V60/$V$62</f>
        <v>0.55000000000000004</v>
      </c>
    </row>
    <row r="68" spans="4:7" ht="18.75" x14ac:dyDescent="0.3">
      <c r="D68" s="42" t="s">
        <v>32</v>
      </c>
      <c r="E68" s="16">
        <f>E61/$E$62</f>
        <v>0</v>
      </c>
      <c r="F68" s="37">
        <f>K61/$K$62</f>
        <v>0</v>
      </c>
      <c r="G68" s="37">
        <f>V61/$V$62</f>
        <v>0</v>
      </c>
    </row>
    <row r="69" spans="4:7" x14ac:dyDescent="0.25">
      <c r="E69" s="109">
        <f>SUM(E66:E68)</f>
        <v>1</v>
      </c>
      <c r="F69" s="109">
        <f t="shared" ref="F69:G69" si="11">SUM(F66:F68)</f>
        <v>1</v>
      </c>
      <c r="G69" s="109">
        <f t="shared" si="11"/>
        <v>1</v>
      </c>
    </row>
    <row r="85" spans="4:30" ht="18.75" x14ac:dyDescent="0.3">
      <c r="D85" s="181" t="s">
        <v>71</v>
      </c>
      <c r="E85" s="181"/>
      <c r="F85" s="181"/>
      <c r="G85" s="181"/>
      <c r="H85" s="181"/>
      <c r="I85" s="181"/>
      <c r="J85" s="181"/>
      <c r="K85" s="181"/>
      <c r="L85" s="181"/>
      <c r="M85" s="181"/>
      <c r="N85" s="181"/>
      <c r="O85" s="181"/>
      <c r="P85" s="181"/>
      <c r="Q85" s="181"/>
      <c r="R85" s="181"/>
      <c r="S85" s="181"/>
      <c r="T85" s="181"/>
      <c r="U85" s="181"/>
      <c r="V85" s="181"/>
      <c r="W85" s="181"/>
      <c r="X85" s="181"/>
      <c r="Y85" s="181"/>
      <c r="Z85" s="181"/>
      <c r="AA85" s="181"/>
      <c r="AB85" s="181"/>
      <c r="AC85" s="181"/>
      <c r="AD85" s="181"/>
    </row>
    <row r="86" spans="4:30" ht="33.6" customHeight="1" x14ac:dyDescent="0.25">
      <c r="D86" s="202" t="s">
        <v>84</v>
      </c>
      <c r="E86" s="203"/>
      <c r="F86" s="203"/>
      <c r="G86" s="204"/>
      <c r="H86" s="207"/>
      <c r="I86" s="207"/>
      <c r="J86" s="207"/>
      <c r="K86" s="207"/>
      <c r="L86" s="207"/>
      <c r="M86" s="207"/>
      <c r="N86" s="207"/>
      <c r="O86" s="207"/>
      <c r="P86" s="207"/>
      <c r="Q86" s="207"/>
      <c r="R86" s="207"/>
      <c r="S86" s="207"/>
      <c r="T86" s="207"/>
      <c r="U86" s="207"/>
      <c r="V86" s="207"/>
      <c r="W86" s="207"/>
      <c r="X86" s="207"/>
      <c r="Y86" s="207"/>
      <c r="Z86" s="207"/>
      <c r="AA86" s="207"/>
      <c r="AB86" s="207"/>
      <c r="AC86" s="207"/>
      <c r="AD86" s="208"/>
    </row>
    <row r="87" spans="4:30" ht="33.6" customHeight="1" x14ac:dyDescent="0.25">
      <c r="D87" s="182" t="s">
        <v>81</v>
      </c>
      <c r="E87" s="182"/>
      <c r="F87" s="182"/>
      <c r="G87" s="182"/>
      <c r="H87" s="205"/>
      <c r="I87" s="205"/>
      <c r="J87" s="205"/>
      <c r="K87" s="205"/>
      <c r="L87" s="205"/>
      <c r="M87" s="205"/>
      <c r="N87" s="205"/>
      <c r="O87" s="205"/>
      <c r="P87" s="205"/>
      <c r="Q87" s="205"/>
      <c r="R87" s="205"/>
      <c r="S87" s="205"/>
      <c r="T87" s="205"/>
      <c r="U87" s="205"/>
      <c r="V87" s="205"/>
      <c r="W87" s="205"/>
      <c r="X87" s="205"/>
      <c r="Y87" s="205"/>
      <c r="Z87" s="205"/>
      <c r="AA87" s="205"/>
      <c r="AB87" s="205"/>
      <c r="AC87" s="205"/>
      <c r="AD87" s="206"/>
    </row>
    <row r="88" spans="4:30" ht="33.6" customHeight="1" x14ac:dyDescent="0.25">
      <c r="D88" s="182" t="s">
        <v>83</v>
      </c>
      <c r="E88" s="182"/>
      <c r="F88" s="182"/>
      <c r="G88" s="182"/>
      <c r="H88" s="183"/>
      <c r="I88" s="183"/>
      <c r="J88" s="183"/>
      <c r="K88" s="183"/>
      <c r="L88" s="183"/>
      <c r="M88" s="183"/>
      <c r="N88" s="183"/>
      <c r="O88" s="183"/>
      <c r="P88" s="183"/>
      <c r="Q88" s="183"/>
      <c r="R88" s="183"/>
      <c r="S88" s="183"/>
      <c r="T88" s="183"/>
      <c r="U88" s="183"/>
      <c r="V88" s="183"/>
      <c r="W88" s="183"/>
      <c r="X88" s="183"/>
      <c r="Y88" s="183"/>
      <c r="Z88" s="183"/>
      <c r="AA88" s="183"/>
      <c r="AB88" s="183"/>
      <c r="AC88" s="183"/>
      <c r="AD88" s="184"/>
    </row>
    <row r="89" spans="4:30" ht="33.6" customHeight="1" x14ac:dyDescent="0.25">
      <c r="D89" s="182" t="s">
        <v>70</v>
      </c>
      <c r="E89" s="182"/>
      <c r="F89" s="182"/>
      <c r="G89" s="182"/>
      <c r="H89" s="183"/>
      <c r="I89" s="183"/>
      <c r="J89" s="183"/>
      <c r="K89" s="183"/>
      <c r="L89" s="183"/>
      <c r="M89" s="183"/>
      <c r="N89" s="183"/>
      <c r="O89" s="183"/>
      <c r="P89" s="183"/>
      <c r="Q89" s="183"/>
      <c r="R89" s="183"/>
      <c r="S89" s="183"/>
      <c r="T89" s="183"/>
      <c r="U89" s="183"/>
      <c r="V89" s="183"/>
      <c r="W89" s="183"/>
      <c r="X89" s="183"/>
      <c r="Y89" s="183"/>
      <c r="Z89" s="183"/>
      <c r="AA89" s="183"/>
      <c r="AB89" s="183"/>
      <c r="AC89" s="183"/>
      <c r="AD89" s="184"/>
    </row>
    <row r="90" spans="4:30" ht="33.6" customHeight="1" x14ac:dyDescent="0.25">
      <c r="D90" s="182" t="s">
        <v>82</v>
      </c>
      <c r="E90" s="182"/>
      <c r="F90" s="182"/>
      <c r="G90" s="182"/>
      <c r="H90" s="183"/>
      <c r="I90" s="183"/>
      <c r="J90" s="183"/>
      <c r="K90" s="183"/>
      <c r="L90" s="183"/>
      <c r="M90" s="183"/>
      <c r="N90" s="183"/>
      <c r="O90" s="183"/>
      <c r="P90" s="183"/>
      <c r="Q90" s="183"/>
      <c r="R90" s="183"/>
      <c r="S90" s="183"/>
      <c r="T90" s="183"/>
      <c r="U90" s="183"/>
      <c r="V90" s="183"/>
      <c r="W90" s="183"/>
      <c r="X90" s="183"/>
      <c r="Y90" s="183"/>
      <c r="Z90" s="183"/>
      <c r="AA90" s="183"/>
      <c r="AB90" s="183"/>
      <c r="AC90" s="183"/>
      <c r="AD90" s="184"/>
    </row>
    <row r="91" spans="4:30" x14ac:dyDescent="0.25">
      <c r="D91" s="134"/>
    </row>
    <row r="92" spans="4:30" x14ac:dyDescent="0.25">
      <c r="Z92" s="137"/>
      <c r="AA92" s="138"/>
      <c r="AB92" s="138"/>
      <c r="AC92" s="138"/>
      <c r="AD92" s="138"/>
    </row>
  </sheetData>
  <mergeCells count="45">
    <mergeCell ref="D90:G90"/>
    <mergeCell ref="H90:AD90"/>
    <mergeCell ref="V61:AC61"/>
    <mergeCell ref="V62:AC62"/>
    <mergeCell ref="D88:G88"/>
    <mergeCell ref="H88:AD88"/>
    <mergeCell ref="D89:G89"/>
    <mergeCell ref="H89:AD89"/>
    <mergeCell ref="D85:AD85"/>
    <mergeCell ref="D86:G86"/>
    <mergeCell ref="H86:AD86"/>
    <mergeCell ref="D87:G87"/>
    <mergeCell ref="H87:AD87"/>
    <mergeCell ref="K61:U61"/>
    <mergeCell ref="K62:U62"/>
    <mergeCell ref="E61:J61"/>
    <mergeCell ref="Y10:AC10"/>
    <mergeCell ref="AD10:AF10"/>
    <mergeCell ref="C10:D10"/>
    <mergeCell ref="E10:I10"/>
    <mergeCell ref="J10:N10"/>
    <mergeCell ref="O10:S10"/>
    <mergeCell ref="T10:X10"/>
    <mergeCell ref="AH12:AI12"/>
    <mergeCell ref="V57:AC57"/>
    <mergeCell ref="K57:U57"/>
    <mergeCell ref="E57:J57"/>
    <mergeCell ref="E59:J59"/>
    <mergeCell ref="V59:AC59"/>
    <mergeCell ref="K59:U59"/>
    <mergeCell ref="D2:AE2"/>
    <mergeCell ref="E7:P7"/>
    <mergeCell ref="E8:P8"/>
    <mergeCell ref="R8:V8"/>
    <mergeCell ref="X8:Y8"/>
    <mergeCell ref="AD8:AH8"/>
    <mergeCell ref="AA8:AC8"/>
    <mergeCell ref="R7:V7"/>
    <mergeCell ref="X7:Y7"/>
    <mergeCell ref="AD6:AF6"/>
    <mergeCell ref="K60:U60"/>
    <mergeCell ref="E56:AC56"/>
    <mergeCell ref="E62:J62"/>
    <mergeCell ref="E60:J60"/>
    <mergeCell ref="V60:AC60"/>
  </mergeCells>
  <dataValidations count="1">
    <dataValidation type="list" allowBlank="1" showInputMessage="1" showErrorMessage="1" sqref="E12:AC45" xr:uid="{CF255ECB-62D3-5C44-9251-6DE5A756D152}">
      <formula1>$AI$13:$AI$15</formula1>
    </dataValidation>
  </dataValidations>
  <pageMargins left="0.7" right="0.7" top="0.75" bottom="0.75" header="0.3" footer="0.3"/>
  <pageSetup paperSize="9" orientation="portrait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I99"/>
  <sheetViews>
    <sheetView topLeftCell="A12" zoomScale="72" zoomScaleNormal="72" workbookViewId="0">
      <selection activeCell="AC21" sqref="AC21"/>
    </sheetView>
  </sheetViews>
  <sheetFormatPr baseColWidth="10" defaultRowHeight="15" x14ac:dyDescent="0.25"/>
  <cols>
    <col min="1" max="1" width="7.7109375" customWidth="1"/>
    <col min="2" max="2" width="0" hidden="1" customWidth="1"/>
    <col min="3" max="3" width="4.42578125" customWidth="1"/>
    <col min="4" max="4" width="43.42578125" customWidth="1"/>
    <col min="5" max="29" width="6.28515625" customWidth="1"/>
    <col min="30" max="30" width="14.140625" customWidth="1"/>
    <col min="31" max="31" width="16.140625" customWidth="1"/>
    <col min="32" max="32" width="13.42578125" customWidth="1"/>
    <col min="33" max="33" width="7" customWidth="1"/>
    <col min="34" max="34" width="14.140625" customWidth="1"/>
  </cols>
  <sheetData>
    <row r="1" spans="1:35" s="148" customFormat="1" x14ac:dyDescent="0.25"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</row>
    <row r="2" spans="1:35" s="148" customFormat="1" ht="31.5" x14ac:dyDescent="0.5">
      <c r="D2" s="242" t="s">
        <v>64</v>
      </c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  <c r="T2" s="242"/>
      <c r="U2" s="242"/>
      <c r="V2" s="242"/>
      <c r="W2" s="242"/>
      <c r="X2" s="242"/>
      <c r="Y2" s="242"/>
      <c r="Z2" s="242"/>
      <c r="AA2" s="242"/>
      <c r="AB2" s="242"/>
      <c r="AC2" s="242"/>
      <c r="AD2" s="242"/>
      <c r="AE2" s="242"/>
    </row>
    <row r="3" spans="1:35" s="148" customFormat="1" x14ac:dyDescent="0.25"/>
    <row r="4" spans="1:35" s="148" customFormat="1" x14ac:dyDescent="0.25"/>
    <row r="5" spans="1:35" s="148" customFormat="1" x14ac:dyDescent="0.25"/>
    <row r="6" spans="1:35" s="148" customFormat="1" x14ac:dyDescent="0.25">
      <c r="AD6" s="150"/>
    </row>
    <row r="7" spans="1:35" ht="22.15" customHeight="1" x14ac:dyDescent="0.35">
      <c r="D7" s="135" t="s">
        <v>68</v>
      </c>
      <c r="E7" s="159" t="s">
        <v>115</v>
      </c>
      <c r="F7" s="160"/>
      <c r="G7" s="160"/>
      <c r="H7" s="160"/>
      <c r="I7" s="160"/>
      <c r="J7" s="160"/>
      <c r="K7" s="160"/>
      <c r="L7" s="160"/>
      <c r="M7" s="160"/>
      <c r="N7" s="160"/>
      <c r="O7" s="160"/>
      <c r="P7" s="161"/>
      <c r="R7" s="158" t="s">
        <v>69</v>
      </c>
      <c r="S7" s="158"/>
      <c r="T7" s="158"/>
      <c r="U7" s="158"/>
      <c r="V7" s="158"/>
      <c r="X7" s="154">
        <v>11</v>
      </c>
      <c r="Y7" s="155"/>
      <c r="AD7" s="87"/>
    </row>
    <row r="8" spans="1:35" ht="22.15" customHeight="1" x14ac:dyDescent="0.35">
      <c r="D8" s="136" t="s">
        <v>47</v>
      </c>
      <c r="E8" s="157" t="s">
        <v>116</v>
      </c>
      <c r="F8" s="157"/>
      <c r="G8" s="157"/>
      <c r="H8" s="157"/>
      <c r="I8" s="157"/>
      <c r="J8" s="157"/>
      <c r="K8" s="157"/>
      <c r="L8" s="157"/>
      <c r="M8" s="157"/>
      <c r="N8" s="157"/>
      <c r="O8" s="157"/>
      <c r="P8" s="157"/>
      <c r="Q8" s="56"/>
      <c r="R8" s="158" t="s">
        <v>78</v>
      </c>
      <c r="S8" s="158"/>
      <c r="T8" s="158"/>
      <c r="U8" s="158"/>
      <c r="V8" s="158"/>
      <c r="X8" s="154" t="s">
        <v>117</v>
      </c>
      <c r="Y8" s="155"/>
      <c r="Z8" s="68"/>
      <c r="AA8" s="68"/>
      <c r="AD8" s="153"/>
      <c r="AE8" s="153"/>
      <c r="AF8" s="153"/>
      <c r="AG8" s="153"/>
      <c r="AH8" s="153"/>
    </row>
    <row r="9" spans="1:35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1:35" ht="47.25" customHeight="1" x14ac:dyDescent="0.25">
      <c r="A10" s="56"/>
      <c r="B10" s="56"/>
      <c r="C10" s="244" t="s">
        <v>38</v>
      </c>
      <c r="D10" s="245"/>
      <c r="E10" s="222" t="s">
        <v>85</v>
      </c>
      <c r="F10" s="223"/>
      <c r="G10" s="223"/>
      <c r="H10" s="223"/>
      <c r="I10" s="224"/>
      <c r="J10" s="222" t="s">
        <v>86</v>
      </c>
      <c r="K10" s="223"/>
      <c r="L10" s="223"/>
      <c r="M10" s="223"/>
      <c r="N10" s="224"/>
      <c r="O10" s="222" t="s">
        <v>87</v>
      </c>
      <c r="P10" s="223"/>
      <c r="Q10" s="223"/>
      <c r="R10" s="223"/>
      <c r="S10" s="224"/>
      <c r="T10" s="222" t="s">
        <v>88</v>
      </c>
      <c r="U10" s="223"/>
      <c r="V10" s="223"/>
      <c r="W10" s="223"/>
      <c r="X10" s="224"/>
      <c r="Y10" s="222" t="s">
        <v>89</v>
      </c>
      <c r="Z10" s="223"/>
      <c r="AA10" s="223"/>
      <c r="AB10" s="223"/>
      <c r="AC10" s="224"/>
      <c r="AD10" s="243" t="s">
        <v>41</v>
      </c>
      <c r="AE10" s="243"/>
      <c r="AF10" s="243"/>
    </row>
    <row r="11" spans="1:35" ht="15.75" thickBot="1" x14ac:dyDescent="0.3">
      <c r="A11" s="56"/>
      <c r="B11" s="56"/>
      <c r="C11" s="58" t="s">
        <v>40</v>
      </c>
      <c r="D11" s="59" t="s">
        <v>39</v>
      </c>
      <c r="E11" s="60" t="s">
        <v>1</v>
      </c>
      <c r="F11" s="60" t="s">
        <v>2</v>
      </c>
      <c r="G11" s="60" t="s">
        <v>3</v>
      </c>
      <c r="H11" s="60" t="s">
        <v>4</v>
      </c>
      <c r="I11" s="60" t="s">
        <v>5</v>
      </c>
      <c r="J11" s="60" t="s">
        <v>6</v>
      </c>
      <c r="K11" s="60" t="s">
        <v>7</v>
      </c>
      <c r="L11" s="60" t="s">
        <v>8</v>
      </c>
      <c r="M11" s="60" t="s">
        <v>9</v>
      </c>
      <c r="N11" s="60" t="s">
        <v>10</v>
      </c>
      <c r="O11" s="60" t="s">
        <v>11</v>
      </c>
      <c r="P11" s="60" t="s">
        <v>12</v>
      </c>
      <c r="Q11" s="60" t="s">
        <v>13</v>
      </c>
      <c r="R11" s="58" t="s">
        <v>14</v>
      </c>
      <c r="S11" s="58" t="s">
        <v>15</v>
      </c>
      <c r="T11" s="58" t="s">
        <v>16</v>
      </c>
      <c r="U11" s="58" t="s">
        <v>17</v>
      </c>
      <c r="V11" s="58" t="s">
        <v>18</v>
      </c>
      <c r="W11" s="58" t="s">
        <v>19</v>
      </c>
      <c r="X11" s="58" t="s">
        <v>20</v>
      </c>
      <c r="Y11" s="58" t="s">
        <v>21</v>
      </c>
      <c r="Z11" s="58" t="s">
        <v>22</v>
      </c>
      <c r="AA11" s="58" t="s">
        <v>23</v>
      </c>
      <c r="AB11" s="58" t="s">
        <v>24</v>
      </c>
      <c r="AC11" s="58" t="s">
        <v>25</v>
      </c>
      <c r="AD11" s="19" t="s">
        <v>43</v>
      </c>
      <c r="AE11" s="129" t="s">
        <v>42</v>
      </c>
      <c r="AF11" s="131" t="s">
        <v>45</v>
      </c>
    </row>
    <row r="12" spans="1:35" ht="18" customHeight="1" x14ac:dyDescent="0.25">
      <c r="A12" s="56"/>
      <c r="B12" s="56"/>
      <c r="C12" s="57">
        <v>1</v>
      </c>
      <c r="D12" s="55" t="s">
        <v>104</v>
      </c>
      <c r="E12" s="67" t="s">
        <v>44</v>
      </c>
      <c r="F12" s="67" t="s">
        <v>51</v>
      </c>
      <c r="G12" s="67" t="s">
        <v>51</v>
      </c>
      <c r="H12" s="67" t="s">
        <v>51</v>
      </c>
      <c r="I12" s="67" t="s">
        <v>44</v>
      </c>
      <c r="J12" s="67" t="s">
        <v>44</v>
      </c>
      <c r="K12" s="67" t="s">
        <v>44</v>
      </c>
      <c r="L12" s="67" t="s">
        <v>51</v>
      </c>
      <c r="M12" s="67" t="s">
        <v>44</v>
      </c>
      <c r="N12" s="67" t="s">
        <v>44</v>
      </c>
      <c r="O12" s="67" t="s">
        <v>51</v>
      </c>
      <c r="P12" s="67" t="s">
        <v>44</v>
      </c>
      <c r="Q12" s="67" t="s">
        <v>44</v>
      </c>
      <c r="R12" s="67" t="s">
        <v>51</v>
      </c>
      <c r="S12" s="67" t="s">
        <v>44</v>
      </c>
      <c r="T12" s="67" t="s">
        <v>51</v>
      </c>
      <c r="U12" s="67" t="s">
        <v>44</v>
      </c>
      <c r="V12" s="67" t="s">
        <v>44</v>
      </c>
      <c r="W12" s="67" t="s">
        <v>51</v>
      </c>
      <c r="X12" s="67" t="s">
        <v>51</v>
      </c>
      <c r="Y12" s="67" t="s">
        <v>51</v>
      </c>
      <c r="Z12" s="67" t="s">
        <v>44</v>
      </c>
      <c r="AA12" s="67" t="s">
        <v>51</v>
      </c>
      <c r="AB12" s="67" t="s">
        <v>44</v>
      </c>
      <c r="AC12" s="67" t="s">
        <v>51</v>
      </c>
      <c r="AD12" s="128">
        <f>COUNTIF(E12:AC12,"✔")</f>
        <v>12</v>
      </c>
      <c r="AE12" s="130">
        <f>COUNTIF(E12:AC12,"X")</f>
        <v>13</v>
      </c>
      <c r="AF12" s="132">
        <f>COUNTIF(E12:AC12,"–")</f>
        <v>0</v>
      </c>
      <c r="AH12" s="151" t="s">
        <v>46</v>
      </c>
      <c r="AI12" s="152"/>
    </row>
    <row r="13" spans="1:35" ht="18" customHeight="1" x14ac:dyDescent="0.25">
      <c r="A13" s="56"/>
      <c r="B13" s="56"/>
      <c r="C13" s="57">
        <v>2</v>
      </c>
      <c r="D13" s="55" t="s">
        <v>105</v>
      </c>
      <c r="E13" s="67" t="s">
        <v>51</v>
      </c>
      <c r="F13" s="67" t="s">
        <v>51</v>
      </c>
      <c r="G13" s="67" t="s">
        <v>51</v>
      </c>
      <c r="H13" s="67" t="s">
        <v>51</v>
      </c>
      <c r="I13" s="67" t="s">
        <v>44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44</v>
      </c>
      <c r="O13" s="67" t="s">
        <v>51</v>
      </c>
      <c r="P13" s="67" t="s">
        <v>44</v>
      </c>
      <c r="Q13" s="67" t="s">
        <v>44</v>
      </c>
      <c r="R13" s="67" t="s">
        <v>51</v>
      </c>
      <c r="S13" s="67" t="s">
        <v>44</v>
      </c>
      <c r="T13" s="67" t="s">
        <v>44</v>
      </c>
      <c r="U13" s="67" t="s">
        <v>44</v>
      </c>
      <c r="V13" s="67" t="s">
        <v>44</v>
      </c>
      <c r="W13" s="67" t="s">
        <v>44</v>
      </c>
      <c r="X13" s="67" t="s">
        <v>44</v>
      </c>
      <c r="Y13" s="67" t="s">
        <v>51</v>
      </c>
      <c r="Z13" s="67" t="s">
        <v>51</v>
      </c>
      <c r="AA13" s="67" t="s">
        <v>44</v>
      </c>
      <c r="AB13" s="67" t="s">
        <v>51</v>
      </c>
      <c r="AC13" s="67" t="s">
        <v>44</v>
      </c>
      <c r="AD13" s="128">
        <f t="shared" ref="AD13:AD45" si="0">COUNTIF(E13:AC13,"✔")</f>
        <v>10</v>
      </c>
      <c r="AE13" s="130">
        <f t="shared" ref="AE13:AE45" si="1">COUNTIF(E13:AC13,"X")</f>
        <v>15</v>
      </c>
      <c r="AF13" s="132">
        <f t="shared" ref="AF13:AF45" si="2">COUNTIF(E13:AC13,"–")</f>
        <v>0</v>
      </c>
      <c r="AH13" s="78" t="s">
        <v>48</v>
      </c>
      <c r="AI13" s="71" t="s">
        <v>51</v>
      </c>
    </row>
    <row r="14" spans="1:35" ht="18" customHeight="1" x14ac:dyDescent="0.25">
      <c r="A14" s="56"/>
      <c r="B14" s="56"/>
      <c r="C14" s="57">
        <v>3</v>
      </c>
      <c r="D14" s="55" t="s">
        <v>106</v>
      </c>
      <c r="E14" s="67" t="s">
        <v>51</v>
      </c>
      <c r="F14" s="67" t="s">
        <v>51</v>
      </c>
      <c r="G14" s="67" t="s">
        <v>44</v>
      </c>
      <c r="H14" s="67" t="s">
        <v>44</v>
      </c>
      <c r="I14" s="67" t="s">
        <v>44</v>
      </c>
      <c r="J14" s="67" t="s">
        <v>51</v>
      </c>
      <c r="K14" s="67" t="s">
        <v>44</v>
      </c>
      <c r="L14" s="67" t="s">
        <v>44</v>
      </c>
      <c r="M14" s="67" t="s">
        <v>44</v>
      </c>
      <c r="N14" s="67" t="s">
        <v>51</v>
      </c>
      <c r="O14" s="67" t="s">
        <v>51</v>
      </c>
      <c r="P14" s="67" t="s">
        <v>44</v>
      </c>
      <c r="Q14" s="67" t="s">
        <v>51</v>
      </c>
      <c r="R14" s="67" t="s">
        <v>51</v>
      </c>
      <c r="S14" s="67" t="s">
        <v>44</v>
      </c>
      <c r="T14" s="67" t="s">
        <v>44</v>
      </c>
      <c r="U14" s="67" t="s">
        <v>44</v>
      </c>
      <c r="V14" s="67" t="s">
        <v>44</v>
      </c>
      <c r="W14" s="67" t="s">
        <v>44</v>
      </c>
      <c r="X14" s="67" t="s">
        <v>44</v>
      </c>
      <c r="Y14" s="67" t="s">
        <v>51</v>
      </c>
      <c r="Z14" s="67" t="s">
        <v>44</v>
      </c>
      <c r="AA14" s="67" t="s">
        <v>44</v>
      </c>
      <c r="AB14" s="67" t="s">
        <v>44</v>
      </c>
      <c r="AC14" s="67" t="s">
        <v>44</v>
      </c>
      <c r="AD14" s="128">
        <f t="shared" si="0"/>
        <v>8</v>
      </c>
      <c r="AE14" s="130">
        <f t="shared" si="1"/>
        <v>17</v>
      </c>
      <c r="AF14" s="132">
        <f t="shared" si="2"/>
        <v>0</v>
      </c>
      <c r="AH14" s="78" t="s">
        <v>49</v>
      </c>
      <c r="AI14" s="72" t="s">
        <v>44</v>
      </c>
    </row>
    <row r="15" spans="1:35" ht="18" customHeight="1" thickBot="1" x14ac:dyDescent="0.3">
      <c r="A15" s="56"/>
      <c r="B15" s="56"/>
      <c r="C15" s="57">
        <v>4</v>
      </c>
      <c r="D15" s="55" t="s">
        <v>107</v>
      </c>
      <c r="E15" s="67" t="s">
        <v>51</v>
      </c>
      <c r="F15" s="67" t="s">
        <v>44</v>
      </c>
      <c r="G15" s="67" t="s">
        <v>44</v>
      </c>
      <c r="H15" s="67" t="s">
        <v>51</v>
      </c>
      <c r="I15" s="67" t="s">
        <v>44</v>
      </c>
      <c r="J15" s="67" t="s">
        <v>51</v>
      </c>
      <c r="K15" s="67" t="s">
        <v>51</v>
      </c>
      <c r="L15" s="67" t="s">
        <v>44</v>
      </c>
      <c r="M15" s="67" t="s">
        <v>44</v>
      </c>
      <c r="N15" s="67" t="s">
        <v>44</v>
      </c>
      <c r="O15" s="67" t="s">
        <v>44</v>
      </c>
      <c r="P15" s="67" t="s">
        <v>44</v>
      </c>
      <c r="Q15" s="67" t="s">
        <v>44</v>
      </c>
      <c r="R15" s="67" t="s">
        <v>44</v>
      </c>
      <c r="S15" s="67" t="s">
        <v>44</v>
      </c>
      <c r="T15" s="67" t="s">
        <v>44</v>
      </c>
      <c r="U15" s="67" t="s">
        <v>44</v>
      </c>
      <c r="V15" s="67" t="s">
        <v>51</v>
      </c>
      <c r="W15" s="67" t="s">
        <v>44</v>
      </c>
      <c r="X15" s="67" t="s">
        <v>44</v>
      </c>
      <c r="Y15" s="67" t="s">
        <v>44</v>
      </c>
      <c r="Z15" s="67" t="s">
        <v>44</v>
      </c>
      <c r="AA15" s="67" t="s">
        <v>51</v>
      </c>
      <c r="AB15" s="67" t="s">
        <v>44</v>
      </c>
      <c r="AC15" s="67" t="s">
        <v>44</v>
      </c>
      <c r="AD15" s="128">
        <f t="shared" si="0"/>
        <v>6</v>
      </c>
      <c r="AE15" s="130">
        <f t="shared" si="1"/>
        <v>19</v>
      </c>
      <c r="AF15" s="132">
        <f t="shared" si="2"/>
        <v>0</v>
      </c>
      <c r="AH15" s="79" t="s">
        <v>50</v>
      </c>
      <c r="AI15" s="74" t="s">
        <v>52</v>
      </c>
    </row>
    <row r="16" spans="1:35" ht="18" customHeight="1" x14ac:dyDescent="0.25">
      <c r="A16" s="56"/>
      <c r="B16" s="56"/>
      <c r="C16" s="57">
        <v>5</v>
      </c>
      <c r="D16" s="55" t="s">
        <v>108</v>
      </c>
      <c r="E16" s="67" t="s">
        <v>51</v>
      </c>
      <c r="F16" s="67" t="s">
        <v>51</v>
      </c>
      <c r="G16" s="67" t="s">
        <v>44</v>
      </c>
      <c r="H16" s="67" t="s">
        <v>51</v>
      </c>
      <c r="I16" s="67" t="s">
        <v>44</v>
      </c>
      <c r="J16" s="67" t="s">
        <v>51</v>
      </c>
      <c r="K16" s="67" t="s">
        <v>51</v>
      </c>
      <c r="L16" s="67" t="s">
        <v>44</v>
      </c>
      <c r="M16" s="67" t="s">
        <v>44</v>
      </c>
      <c r="N16" s="67" t="s">
        <v>44</v>
      </c>
      <c r="O16" s="67" t="s">
        <v>44</v>
      </c>
      <c r="P16" s="67" t="s">
        <v>51</v>
      </c>
      <c r="Q16" s="67" t="s">
        <v>44</v>
      </c>
      <c r="R16" s="67" t="s">
        <v>44</v>
      </c>
      <c r="S16" s="67" t="s">
        <v>44</v>
      </c>
      <c r="T16" s="67" t="s">
        <v>44</v>
      </c>
      <c r="U16" s="67" t="s">
        <v>51</v>
      </c>
      <c r="V16" s="67" t="s">
        <v>44</v>
      </c>
      <c r="W16" s="67" t="s">
        <v>44</v>
      </c>
      <c r="X16" s="67" t="s">
        <v>51</v>
      </c>
      <c r="Y16" s="67" t="s">
        <v>51</v>
      </c>
      <c r="Z16" s="67" t="s">
        <v>51</v>
      </c>
      <c r="AA16" s="67" t="s">
        <v>44</v>
      </c>
      <c r="AB16" s="67" t="s">
        <v>51</v>
      </c>
      <c r="AC16" s="67" t="s">
        <v>44</v>
      </c>
      <c r="AD16" s="128">
        <f t="shared" si="0"/>
        <v>11</v>
      </c>
      <c r="AE16" s="130">
        <f t="shared" si="1"/>
        <v>14</v>
      </c>
      <c r="AF16" s="132">
        <f t="shared" si="2"/>
        <v>0</v>
      </c>
      <c r="AH16" s="62"/>
      <c r="AI16" s="62"/>
    </row>
    <row r="17" spans="1:32" ht="18" customHeight="1" x14ac:dyDescent="0.25">
      <c r="A17" s="56"/>
      <c r="B17" s="56"/>
      <c r="C17" s="57">
        <v>6</v>
      </c>
      <c r="D17" s="55" t="s">
        <v>109</v>
      </c>
      <c r="E17" s="67" t="s">
        <v>51</v>
      </c>
      <c r="F17" s="67" t="s">
        <v>51</v>
      </c>
      <c r="G17" s="67" t="s">
        <v>51</v>
      </c>
      <c r="H17" s="67" t="s">
        <v>44</v>
      </c>
      <c r="I17" s="67" t="s">
        <v>44</v>
      </c>
      <c r="J17" s="67" t="s">
        <v>44</v>
      </c>
      <c r="K17" s="67" t="s">
        <v>44</v>
      </c>
      <c r="L17" s="67" t="s">
        <v>44</v>
      </c>
      <c r="M17" s="67" t="s">
        <v>51</v>
      </c>
      <c r="N17" s="67" t="s">
        <v>44</v>
      </c>
      <c r="O17" s="67" t="s">
        <v>51</v>
      </c>
      <c r="P17" s="67"/>
      <c r="Q17" s="67" t="s">
        <v>51</v>
      </c>
      <c r="R17" s="67" t="s">
        <v>51</v>
      </c>
      <c r="S17" s="67" t="s">
        <v>44</v>
      </c>
      <c r="T17" s="67" t="s">
        <v>51</v>
      </c>
      <c r="U17" s="67" t="s">
        <v>51</v>
      </c>
      <c r="V17" s="67" t="s">
        <v>44</v>
      </c>
      <c r="W17" s="67" t="s">
        <v>51</v>
      </c>
      <c r="X17" s="67" t="s">
        <v>51</v>
      </c>
      <c r="Y17" s="67" t="s">
        <v>44</v>
      </c>
      <c r="Z17" s="67" t="s">
        <v>51</v>
      </c>
      <c r="AA17" s="67" t="s">
        <v>44</v>
      </c>
      <c r="AB17" s="67" t="s">
        <v>44</v>
      </c>
      <c r="AC17" s="67" t="s">
        <v>44</v>
      </c>
      <c r="AD17" s="128">
        <f t="shared" si="0"/>
        <v>12</v>
      </c>
      <c r="AE17" s="130">
        <f t="shared" si="1"/>
        <v>12</v>
      </c>
      <c r="AF17" s="132">
        <f t="shared" si="2"/>
        <v>0</v>
      </c>
    </row>
    <row r="18" spans="1:32" ht="18" customHeight="1" x14ac:dyDescent="0.25">
      <c r="A18" s="56"/>
      <c r="B18" s="56"/>
      <c r="C18" s="57">
        <v>7</v>
      </c>
      <c r="D18" s="55" t="s">
        <v>110</v>
      </c>
      <c r="E18" s="67" t="s">
        <v>51</v>
      </c>
      <c r="F18" s="67" t="s">
        <v>44</v>
      </c>
      <c r="G18" s="67" t="s">
        <v>44</v>
      </c>
      <c r="H18" s="67" t="s">
        <v>51</v>
      </c>
      <c r="I18" s="67" t="s">
        <v>44</v>
      </c>
      <c r="J18" s="67" t="s">
        <v>51</v>
      </c>
      <c r="K18" s="67" t="s">
        <v>51</v>
      </c>
      <c r="L18" s="67" t="s">
        <v>44</v>
      </c>
      <c r="M18" s="67" t="s">
        <v>44</v>
      </c>
      <c r="N18" s="67" t="s">
        <v>44</v>
      </c>
      <c r="O18" s="67" t="s">
        <v>44</v>
      </c>
      <c r="P18" s="67" t="s">
        <v>51</v>
      </c>
      <c r="Q18" s="67" t="s">
        <v>44</v>
      </c>
      <c r="R18" s="67" t="s">
        <v>51</v>
      </c>
      <c r="S18" s="67" t="s">
        <v>44</v>
      </c>
      <c r="T18" s="67" t="s">
        <v>44</v>
      </c>
      <c r="U18" s="67" t="s">
        <v>44</v>
      </c>
      <c r="V18" s="67" t="s">
        <v>51</v>
      </c>
      <c r="W18" s="67" t="s">
        <v>44</v>
      </c>
      <c r="X18" s="67" t="s">
        <v>44</v>
      </c>
      <c r="Y18" s="67" t="s">
        <v>44</v>
      </c>
      <c r="Z18" s="67" t="s">
        <v>44</v>
      </c>
      <c r="AA18" s="67" t="s">
        <v>44</v>
      </c>
      <c r="AB18" s="67" t="s">
        <v>44</v>
      </c>
      <c r="AC18" s="67" t="s">
        <v>44</v>
      </c>
      <c r="AD18" s="128">
        <f t="shared" si="0"/>
        <v>7</v>
      </c>
      <c r="AE18" s="130">
        <f t="shared" si="1"/>
        <v>18</v>
      </c>
      <c r="AF18" s="132">
        <f t="shared" si="2"/>
        <v>0</v>
      </c>
    </row>
    <row r="19" spans="1:32" ht="18" customHeight="1" x14ac:dyDescent="0.25">
      <c r="A19" s="56"/>
      <c r="B19" s="56"/>
      <c r="C19" s="57">
        <v>8</v>
      </c>
      <c r="D19" s="55" t="s">
        <v>111</v>
      </c>
      <c r="E19" s="67" t="s">
        <v>51</v>
      </c>
      <c r="F19" s="67" t="s">
        <v>51</v>
      </c>
      <c r="G19" s="67" t="s">
        <v>44</v>
      </c>
      <c r="H19" s="67" t="s">
        <v>44</v>
      </c>
      <c r="I19" s="67" t="s">
        <v>44</v>
      </c>
      <c r="J19" s="67" t="s">
        <v>51</v>
      </c>
      <c r="K19" s="67" t="s">
        <v>44</v>
      </c>
      <c r="L19" s="67" t="s">
        <v>44</v>
      </c>
      <c r="M19" s="67" t="s">
        <v>44</v>
      </c>
      <c r="N19" s="67" t="s">
        <v>44</v>
      </c>
      <c r="O19" s="67" t="s">
        <v>44</v>
      </c>
      <c r="P19" s="67" t="s">
        <v>51</v>
      </c>
      <c r="Q19" s="67" t="s">
        <v>44</v>
      </c>
      <c r="R19" s="67" t="s">
        <v>44</v>
      </c>
      <c r="S19" s="67" t="s">
        <v>51</v>
      </c>
      <c r="T19" s="67" t="s">
        <v>51</v>
      </c>
      <c r="U19" s="67" t="s">
        <v>51</v>
      </c>
      <c r="V19" s="67" t="s">
        <v>44</v>
      </c>
      <c r="W19" s="67" t="s">
        <v>44</v>
      </c>
      <c r="X19" s="67" t="s">
        <v>51</v>
      </c>
      <c r="Y19" s="67" t="s">
        <v>51</v>
      </c>
      <c r="Z19" s="67" t="s">
        <v>51</v>
      </c>
      <c r="AA19" s="67" t="s">
        <v>44</v>
      </c>
      <c r="AB19" s="67" t="s">
        <v>44</v>
      </c>
      <c r="AC19" s="67" t="s">
        <v>51</v>
      </c>
      <c r="AD19" s="128">
        <f t="shared" si="0"/>
        <v>11</v>
      </c>
      <c r="AE19" s="130">
        <f t="shared" si="1"/>
        <v>14</v>
      </c>
      <c r="AF19" s="132">
        <f t="shared" si="2"/>
        <v>0</v>
      </c>
    </row>
    <row r="20" spans="1:32" ht="18" customHeight="1" x14ac:dyDescent="0.25">
      <c r="A20" s="56"/>
      <c r="B20" s="56"/>
      <c r="C20" s="57">
        <v>9</v>
      </c>
      <c r="D20" s="55" t="s">
        <v>112</v>
      </c>
      <c r="E20" s="67" t="s">
        <v>44</v>
      </c>
      <c r="F20" s="67" t="s">
        <v>44</v>
      </c>
      <c r="G20" s="67" t="s">
        <v>44</v>
      </c>
      <c r="H20" s="67" t="s">
        <v>44</v>
      </c>
      <c r="I20" s="67" t="s">
        <v>44</v>
      </c>
      <c r="J20" s="67" t="s">
        <v>51</v>
      </c>
      <c r="K20" s="67" t="s">
        <v>44</v>
      </c>
      <c r="L20" s="67" t="s">
        <v>44</v>
      </c>
      <c r="M20" s="67" t="s">
        <v>51</v>
      </c>
      <c r="N20" s="67" t="s">
        <v>51</v>
      </c>
      <c r="O20" s="67" t="s">
        <v>51</v>
      </c>
      <c r="P20" s="67" t="s">
        <v>51</v>
      </c>
      <c r="Q20" s="67" t="s">
        <v>51</v>
      </c>
      <c r="R20" s="67" t="s">
        <v>44</v>
      </c>
      <c r="S20" s="67" t="s">
        <v>51</v>
      </c>
      <c r="T20" s="67" t="s">
        <v>44</v>
      </c>
      <c r="U20" s="67" t="s">
        <v>44</v>
      </c>
      <c r="V20" s="67" t="s">
        <v>44</v>
      </c>
      <c r="W20" s="67" t="s">
        <v>44</v>
      </c>
      <c r="X20" s="67" t="s">
        <v>44</v>
      </c>
      <c r="Y20" s="67" t="s">
        <v>51</v>
      </c>
      <c r="Z20" s="67" t="s">
        <v>51</v>
      </c>
      <c r="AA20" s="67" t="s">
        <v>44</v>
      </c>
      <c r="AB20" s="67" t="s">
        <v>44</v>
      </c>
      <c r="AC20" s="67" t="s">
        <v>51</v>
      </c>
      <c r="AD20" s="128">
        <f t="shared" si="0"/>
        <v>10</v>
      </c>
      <c r="AE20" s="130">
        <f t="shared" si="1"/>
        <v>15</v>
      </c>
      <c r="AF20" s="132">
        <f t="shared" si="2"/>
        <v>0</v>
      </c>
    </row>
    <row r="21" spans="1:32" ht="18" customHeight="1" x14ac:dyDescent="0.25">
      <c r="A21" s="56"/>
      <c r="B21" s="56"/>
      <c r="C21" s="57">
        <v>10</v>
      </c>
      <c r="D21" s="55" t="s">
        <v>113</v>
      </c>
      <c r="E21" s="67" t="s">
        <v>52</v>
      </c>
      <c r="F21" s="67" t="s">
        <v>52</v>
      </c>
      <c r="G21" s="67" t="s">
        <v>52</v>
      </c>
      <c r="H21" s="67" t="s">
        <v>52</v>
      </c>
      <c r="I21" s="67" t="s">
        <v>52</v>
      </c>
      <c r="J21" s="67" t="s">
        <v>52</v>
      </c>
      <c r="K21" s="67" t="s">
        <v>52</v>
      </c>
      <c r="L21" s="67" t="s">
        <v>52</v>
      </c>
      <c r="M21" s="67" t="s">
        <v>52</v>
      </c>
      <c r="N21" s="67" t="s">
        <v>52</v>
      </c>
      <c r="O21" s="67" t="s">
        <v>52</v>
      </c>
      <c r="P21" s="67" t="s">
        <v>52</v>
      </c>
      <c r="Q21" s="67" t="s">
        <v>52</v>
      </c>
      <c r="R21" s="67" t="s">
        <v>52</v>
      </c>
      <c r="S21" s="67" t="s">
        <v>52</v>
      </c>
      <c r="T21" s="67" t="s">
        <v>52</v>
      </c>
      <c r="U21" s="67" t="s">
        <v>52</v>
      </c>
      <c r="V21" s="67" t="s">
        <v>52</v>
      </c>
      <c r="W21" s="67" t="s">
        <v>52</v>
      </c>
      <c r="X21" s="67" t="s">
        <v>52</v>
      </c>
      <c r="Y21" s="67" t="s">
        <v>52</v>
      </c>
      <c r="Z21" s="67" t="s">
        <v>52</v>
      </c>
      <c r="AA21" s="67"/>
      <c r="AB21" s="67" t="s">
        <v>52</v>
      </c>
      <c r="AC21" s="67" t="s">
        <v>52</v>
      </c>
      <c r="AD21" s="128">
        <f t="shared" si="0"/>
        <v>0</v>
      </c>
      <c r="AE21" s="130">
        <f t="shared" si="1"/>
        <v>0</v>
      </c>
      <c r="AF21" s="132">
        <f t="shared" si="2"/>
        <v>24</v>
      </c>
    </row>
    <row r="22" spans="1:32" ht="18" customHeight="1" x14ac:dyDescent="0.25">
      <c r="A22" s="56"/>
      <c r="B22" s="56"/>
      <c r="C22" s="57">
        <v>11</v>
      </c>
      <c r="D22" s="55" t="s">
        <v>114</v>
      </c>
      <c r="E22" s="67" t="s">
        <v>51</v>
      </c>
      <c r="F22" s="67" t="s">
        <v>51</v>
      </c>
      <c r="G22" s="67" t="s">
        <v>51</v>
      </c>
      <c r="H22" s="67" t="s">
        <v>51</v>
      </c>
      <c r="I22" s="67" t="s">
        <v>51</v>
      </c>
      <c r="J22" s="67" t="s">
        <v>44</v>
      </c>
      <c r="K22" s="67" t="s">
        <v>51</v>
      </c>
      <c r="L22" s="67" t="s">
        <v>51</v>
      </c>
      <c r="M22" s="67" t="s">
        <v>51</v>
      </c>
      <c r="N22" s="67" t="s">
        <v>44</v>
      </c>
      <c r="O22" s="67" t="s">
        <v>51</v>
      </c>
      <c r="P22" s="67" t="s">
        <v>51</v>
      </c>
      <c r="Q22" s="67" t="s">
        <v>51</v>
      </c>
      <c r="R22" s="67"/>
      <c r="S22" s="67" t="s">
        <v>44</v>
      </c>
      <c r="T22" s="67" t="s">
        <v>51</v>
      </c>
      <c r="U22" s="67" t="s">
        <v>51</v>
      </c>
      <c r="V22" s="67" t="s">
        <v>51</v>
      </c>
      <c r="W22" s="67" t="s">
        <v>44</v>
      </c>
      <c r="X22" s="67" t="s">
        <v>44</v>
      </c>
      <c r="Y22" s="67" t="s">
        <v>51</v>
      </c>
      <c r="Z22" s="67" t="s">
        <v>44</v>
      </c>
      <c r="AA22" s="67" t="s">
        <v>51</v>
      </c>
      <c r="AB22" s="67" t="s">
        <v>44</v>
      </c>
      <c r="AC22" s="67" t="s">
        <v>51</v>
      </c>
      <c r="AD22" s="128">
        <f t="shared" si="0"/>
        <v>17</v>
      </c>
      <c r="AE22" s="130">
        <f t="shared" si="1"/>
        <v>7</v>
      </c>
      <c r="AF22" s="132">
        <f t="shared" si="2"/>
        <v>0</v>
      </c>
    </row>
    <row r="23" spans="1:32" ht="18" customHeight="1" x14ac:dyDescent="0.25">
      <c r="A23" s="56"/>
      <c r="B23" s="56"/>
      <c r="C23" s="57">
        <v>12</v>
      </c>
      <c r="D23" s="55"/>
      <c r="E23" s="67"/>
      <c r="F23" s="67"/>
      <c r="G23" s="67"/>
      <c r="H23" s="67"/>
      <c r="I23" s="67"/>
      <c r="J23" s="67"/>
      <c r="K23" s="67"/>
      <c r="L23" s="67"/>
      <c r="M23" s="67"/>
      <c r="N23" s="67"/>
      <c r="O23" s="67"/>
      <c r="P23" s="67"/>
      <c r="Q23" s="67"/>
      <c r="R23" s="67"/>
      <c r="S23" s="67"/>
      <c r="T23" s="67"/>
      <c r="U23" s="67"/>
      <c r="V23" s="67"/>
      <c r="W23" s="67"/>
      <c r="X23" s="67"/>
      <c r="Y23" s="67"/>
      <c r="Z23" s="67"/>
      <c r="AA23" s="67"/>
      <c r="AB23" s="67"/>
      <c r="AC23" s="67"/>
      <c r="AD23" s="128">
        <f t="shared" si="0"/>
        <v>0</v>
      </c>
      <c r="AE23" s="130">
        <f t="shared" si="1"/>
        <v>0</v>
      </c>
      <c r="AF23" s="132">
        <f t="shared" si="2"/>
        <v>0</v>
      </c>
    </row>
    <row r="24" spans="1:32" ht="18" customHeight="1" x14ac:dyDescent="0.25">
      <c r="A24" s="56"/>
      <c r="B24" s="56"/>
      <c r="C24" s="57">
        <v>13</v>
      </c>
      <c r="D24" s="55"/>
      <c r="E24" s="67"/>
      <c r="F24" s="67"/>
      <c r="G24" s="67"/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67"/>
      <c r="S24" s="67"/>
      <c r="T24" s="67"/>
      <c r="U24" s="67"/>
      <c r="V24" s="67"/>
      <c r="W24" s="67"/>
      <c r="X24" s="67"/>
      <c r="Y24" s="67"/>
      <c r="Z24" s="67"/>
      <c r="AA24" s="67"/>
      <c r="AB24" s="67"/>
      <c r="AC24" s="67"/>
      <c r="AD24" s="128">
        <f t="shared" si="0"/>
        <v>0</v>
      </c>
      <c r="AE24" s="130">
        <f t="shared" si="1"/>
        <v>0</v>
      </c>
      <c r="AF24" s="132">
        <f t="shared" si="2"/>
        <v>0</v>
      </c>
    </row>
    <row r="25" spans="1:32" ht="18" customHeight="1" x14ac:dyDescent="0.25">
      <c r="A25" s="56"/>
      <c r="B25" s="56"/>
      <c r="C25" s="57">
        <v>14</v>
      </c>
      <c r="D25" s="55"/>
      <c r="E25" s="67"/>
      <c r="F25" s="67"/>
      <c r="G25" s="67"/>
      <c r="H25" s="67"/>
      <c r="I25" s="67"/>
      <c r="J25" s="67"/>
      <c r="K25" s="67"/>
      <c r="L25" s="67"/>
      <c r="M25" s="67"/>
      <c r="N25" s="67"/>
      <c r="O25" s="67"/>
      <c r="P25" s="67"/>
      <c r="Q25" s="67"/>
      <c r="R25" s="67"/>
      <c r="S25" s="67"/>
      <c r="T25" s="67"/>
      <c r="U25" s="67"/>
      <c r="V25" s="67"/>
      <c r="W25" s="67"/>
      <c r="X25" s="67"/>
      <c r="Y25" s="67"/>
      <c r="Z25" s="67"/>
      <c r="AA25" s="67"/>
      <c r="AB25" s="67"/>
      <c r="AC25" s="67"/>
      <c r="AD25" s="128">
        <f t="shared" si="0"/>
        <v>0</v>
      </c>
      <c r="AE25" s="130">
        <f t="shared" si="1"/>
        <v>0</v>
      </c>
      <c r="AF25" s="132">
        <f t="shared" si="2"/>
        <v>0</v>
      </c>
    </row>
    <row r="26" spans="1:32" ht="18" customHeight="1" x14ac:dyDescent="0.25">
      <c r="A26" s="56"/>
      <c r="B26" s="56"/>
      <c r="C26" s="57">
        <v>15</v>
      </c>
      <c r="D26" s="55"/>
      <c r="E26" s="67"/>
      <c r="F26" s="67"/>
      <c r="G26" s="67"/>
      <c r="H26" s="67"/>
      <c r="I26" s="67"/>
      <c r="J26" s="67"/>
      <c r="K26" s="67"/>
      <c r="L26" s="67"/>
      <c r="M26" s="67"/>
      <c r="N26" s="67"/>
      <c r="O26" s="67"/>
      <c r="P26" s="67"/>
      <c r="Q26" s="67"/>
      <c r="R26" s="67"/>
      <c r="S26" s="67"/>
      <c r="T26" s="67"/>
      <c r="U26" s="67"/>
      <c r="V26" s="67"/>
      <c r="W26" s="67"/>
      <c r="X26" s="67"/>
      <c r="Y26" s="67"/>
      <c r="Z26" s="67"/>
      <c r="AA26" s="67"/>
      <c r="AB26" s="67"/>
      <c r="AC26" s="67"/>
      <c r="AD26" s="128">
        <f t="shared" si="0"/>
        <v>0</v>
      </c>
      <c r="AE26" s="130">
        <f t="shared" si="1"/>
        <v>0</v>
      </c>
      <c r="AF26" s="132">
        <f t="shared" si="2"/>
        <v>0</v>
      </c>
    </row>
    <row r="27" spans="1:32" ht="18" customHeight="1" x14ac:dyDescent="0.25">
      <c r="A27" s="56"/>
      <c r="B27" s="56"/>
      <c r="C27" s="57">
        <v>16</v>
      </c>
      <c r="D27" s="55"/>
      <c r="E27" s="67"/>
      <c r="F27" s="67"/>
      <c r="G27" s="67"/>
      <c r="H27" s="67"/>
      <c r="I27" s="67"/>
      <c r="J27" s="67"/>
      <c r="K27" s="67"/>
      <c r="L27" s="67"/>
      <c r="M27" s="67"/>
      <c r="N27" s="67"/>
      <c r="O27" s="67"/>
      <c r="P27" s="67"/>
      <c r="Q27" s="67"/>
      <c r="R27" s="67"/>
      <c r="S27" s="67"/>
      <c r="T27" s="67"/>
      <c r="U27" s="67"/>
      <c r="V27" s="67"/>
      <c r="W27" s="67"/>
      <c r="X27" s="67"/>
      <c r="Y27" s="67"/>
      <c r="Z27" s="67"/>
      <c r="AA27" s="67"/>
      <c r="AB27" s="67"/>
      <c r="AC27" s="67"/>
      <c r="AD27" s="128">
        <f t="shared" si="0"/>
        <v>0</v>
      </c>
      <c r="AE27" s="130">
        <f t="shared" si="1"/>
        <v>0</v>
      </c>
      <c r="AF27" s="132">
        <f t="shared" si="2"/>
        <v>0</v>
      </c>
    </row>
    <row r="28" spans="1:32" ht="18" customHeight="1" x14ac:dyDescent="0.25">
      <c r="A28" s="56"/>
      <c r="B28" s="56"/>
      <c r="C28" s="57">
        <v>17</v>
      </c>
      <c r="D28" s="55"/>
      <c r="E28" s="67"/>
      <c r="F28" s="67"/>
      <c r="G28" s="67"/>
      <c r="H28" s="67"/>
      <c r="I28" s="67"/>
      <c r="J28" s="67"/>
      <c r="K28" s="67"/>
      <c r="L28" s="67"/>
      <c r="M28" s="67"/>
      <c r="N28" s="67"/>
      <c r="O28" s="67"/>
      <c r="P28" s="67"/>
      <c r="Q28" s="67"/>
      <c r="R28" s="67"/>
      <c r="S28" s="67"/>
      <c r="T28" s="67"/>
      <c r="U28" s="67"/>
      <c r="V28" s="67"/>
      <c r="W28" s="67"/>
      <c r="X28" s="67"/>
      <c r="Y28" s="67"/>
      <c r="Z28" s="67"/>
      <c r="AA28" s="67"/>
      <c r="AB28" s="67"/>
      <c r="AC28" s="67"/>
      <c r="AD28" s="128">
        <f t="shared" si="0"/>
        <v>0</v>
      </c>
      <c r="AE28" s="130">
        <f t="shared" si="1"/>
        <v>0</v>
      </c>
      <c r="AF28" s="132">
        <f t="shared" si="2"/>
        <v>0</v>
      </c>
    </row>
    <row r="29" spans="1:32" ht="18" customHeight="1" x14ac:dyDescent="0.25">
      <c r="A29" s="56"/>
      <c r="B29" s="56"/>
      <c r="C29" s="57">
        <v>18</v>
      </c>
      <c r="D29" s="55"/>
      <c r="E29" s="67"/>
      <c r="F29" s="67"/>
      <c r="G29" s="67"/>
      <c r="H29" s="67"/>
      <c r="I29" s="67"/>
      <c r="J29" s="67"/>
      <c r="K29" s="67"/>
      <c r="L29" s="67"/>
      <c r="M29" s="67"/>
      <c r="N29" s="67"/>
      <c r="O29" s="67"/>
      <c r="P29" s="67"/>
      <c r="Q29" s="67"/>
      <c r="R29" s="67"/>
      <c r="S29" s="67"/>
      <c r="T29" s="67"/>
      <c r="U29" s="67"/>
      <c r="V29" s="67"/>
      <c r="W29" s="67"/>
      <c r="X29" s="67"/>
      <c r="Y29" s="67"/>
      <c r="Z29" s="67"/>
      <c r="AA29" s="67"/>
      <c r="AB29" s="67"/>
      <c r="AC29" s="67"/>
      <c r="AD29" s="128">
        <f t="shared" si="0"/>
        <v>0</v>
      </c>
      <c r="AE29" s="130">
        <f t="shared" si="1"/>
        <v>0</v>
      </c>
      <c r="AF29" s="132">
        <f t="shared" si="2"/>
        <v>0</v>
      </c>
    </row>
    <row r="30" spans="1:32" ht="18" customHeight="1" x14ac:dyDescent="0.25">
      <c r="A30" s="56"/>
      <c r="B30" s="56"/>
      <c r="C30" s="57">
        <v>19</v>
      </c>
      <c r="D30" s="55"/>
      <c r="E30" s="67"/>
      <c r="F30" s="67"/>
      <c r="G30" s="67"/>
      <c r="H30" s="67"/>
      <c r="I30" s="67"/>
      <c r="J30" s="67"/>
      <c r="K30" s="67"/>
      <c r="L30" s="67"/>
      <c r="M30" s="67"/>
      <c r="N30" s="67"/>
      <c r="O30" s="67"/>
      <c r="P30" s="67"/>
      <c r="Q30" s="67"/>
      <c r="R30" s="67"/>
      <c r="S30" s="67"/>
      <c r="T30" s="67"/>
      <c r="U30" s="67"/>
      <c r="V30" s="67"/>
      <c r="W30" s="67"/>
      <c r="X30" s="67"/>
      <c r="Y30" s="67"/>
      <c r="Z30" s="67"/>
      <c r="AA30" s="67"/>
      <c r="AB30" s="67"/>
      <c r="AC30" s="67"/>
      <c r="AD30" s="128">
        <f t="shared" si="0"/>
        <v>0</v>
      </c>
      <c r="AE30" s="130">
        <f t="shared" si="1"/>
        <v>0</v>
      </c>
      <c r="AF30" s="132">
        <f t="shared" si="2"/>
        <v>0</v>
      </c>
    </row>
    <row r="31" spans="1:32" ht="18" customHeight="1" x14ac:dyDescent="0.25">
      <c r="A31" s="56"/>
      <c r="B31" s="56"/>
      <c r="C31" s="57">
        <v>20</v>
      </c>
      <c r="D31" s="55"/>
      <c r="E31" s="67"/>
      <c r="F31" s="67"/>
      <c r="G31" s="67"/>
      <c r="H31" s="67"/>
      <c r="I31" s="67"/>
      <c r="J31" s="67"/>
      <c r="K31" s="67"/>
      <c r="L31" s="67"/>
      <c r="M31" s="67"/>
      <c r="N31" s="67"/>
      <c r="O31" s="67"/>
      <c r="P31" s="67"/>
      <c r="Q31" s="67"/>
      <c r="R31" s="67"/>
      <c r="S31" s="67"/>
      <c r="T31" s="67"/>
      <c r="U31" s="67"/>
      <c r="V31" s="67"/>
      <c r="W31" s="67"/>
      <c r="X31" s="67"/>
      <c r="Y31" s="67"/>
      <c r="Z31" s="67"/>
      <c r="AA31" s="67"/>
      <c r="AB31" s="67"/>
      <c r="AC31" s="67"/>
      <c r="AD31" s="128">
        <f t="shared" si="0"/>
        <v>0</v>
      </c>
      <c r="AE31" s="130">
        <f t="shared" si="1"/>
        <v>0</v>
      </c>
      <c r="AF31" s="132">
        <f t="shared" si="2"/>
        <v>0</v>
      </c>
    </row>
    <row r="32" spans="1:32" ht="18" customHeight="1" x14ac:dyDescent="0.25">
      <c r="A32" s="56"/>
      <c r="B32" s="56"/>
      <c r="C32" s="57">
        <v>21</v>
      </c>
      <c r="D32" s="55"/>
      <c r="E32" s="67"/>
      <c r="F32" s="67"/>
      <c r="G32" s="67"/>
      <c r="H32" s="67"/>
      <c r="I32" s="67"/>
      <c r="J32" s="67"/>
      <c r="K32" s="67"/>
      <c r="L32" s="67"/>
      <c r="M32" s="67"/>
      <c r="N32" s="67"/>
      <c r="O32" s="67"/>
      <c r="P32" s="67"/>
      <c r="Q32" s="67"/>
      <c r="R32" s="67"/>
      <c r="S32" s="67"/>
      <c r="T32" s="67"/>
      <c r="U32" s="67"/>
      <c r="V32" s="67"/>
      <c r="W32" s="67"/>
      <c r="X32" s="67"/>
      <c r="Y32" s="67"/>
      <c r="Z32" s="67"/>
      <c r="AA32" s="67"/>
      <c r="AB32" s="67"/>
      <c r="AC32" s="67"/>
      <c r="AD32" s="128">
        <f t="shared" si="0"/>
        <v>0</v>
      </c>
      <c r="AE32" s="130">
        <f t="shared" si="1"/>
        <v>0</v>
      </c>
      <c r="AF32" s="132">
        <f t="shared" si="2"/>
        <v>0</v>
      </c>
    </row>
    <row r="33" spans="1:32" ht="18" customHeight="1" x14ac:dyDescent="0.25">
      <c r="A33" s="56"/>
      <c r="B33" s="56"/>
      <c r="C33" s="57">
        <v>22</v>
      </c>
      <c r="D33" s="55"/>
      <c r="E33" s="67"/>
      <c r="F33" s="67"/>
      <c r="G33" s="67"/>
      <c r="H33" s="67"/>
      <c r="I33" s="67"/>
      <c r="J33" s="67"/>
      <c r="K33" s="67"/>
      <c r="L33" s="67"/>
      <c r="M33" s="67"/>
      <c r="N33" s="67"/>
      <c r="O33" s="67"/>
      <c r="P33" s="67"/>
      <c r="Q33" s="67"/>
      <c r="R33" s="67"/>
      <c r="S33" s="67"/>
      <c r="T33" s="67"/>
      <c r="U33" s="67"/>
      <c r="V33" s="67"/>
      <c r="W33" s="67"/>
      <c r="X33" s="67"/>
      <c r="Y33" s="67"/>
      <c r="Z33" s="67"/>
      <c r="AA33" s="67"/>
      <c r="AB33" s="67"/>
      <c r="AC33" s="67"/>
      <c r="AD33" s="128">
        <f t="shared" si="0"/>
        <v>0</v>
      </c>
      <c r="AE33" s="130">
        <f t="shared" si="1"/>
        <v>0</v>
      </c>
      <c r="AF33" s="132">
        <f t="shared" si="2"/>
        <v>0</v>
      </c>
    </row>
    <row r="34" spans="1:32" ht="18" customHeight="1" x14ac:dyDescent="0.25">
      <c r="A34" s="56"/>
      <c r="B34" s="56"/>
      <c r="C34" s="57">
        <v>23</v>
      </c>
      <c r="D34" s="55"/>
      <c r="E34" s="67"/>
      <c r="F34" s="67"/>
      <c r="G34" s="67"/>
      <c r="H34" s="67"/>
      <c r="I34" s="67"/>
      <c r="J34" s="67"/>
      <c r="K34" s="67"/>
      <c r="L34" s="67"/>
      <c r="M34" s="67"/>
      <c r="N34" s="67"/>
      <c r="O34" s="67"/>
      <c r="P34" s="67"/>
      <c r="Q34" s="67"/>
      <c r="R34" s="67"/>
      <c r="S34" s="67"/>
      <c r="T34" s="67"/>
      <c r="U34" s="67"/>
      <c r="V34" s="67"/>
      <c r="W34" s="67"/>
      <c r="X34" s="67"/>
      <c r="Y34" s="67"/>
      <c r="Z34" s="67"/>
      <c r="AA34" s="67"/>
      <c r="AB34" s="67"/>
      <c r="AC34" s="67"/>
      <c r="AD34" s="128">
        <f t="shared" si="0"/>
        <v>0</v>
      </c>
      <c r="AE34" s="130">
        <f t="shared" si="1"/>
        <v>0</v>
      </c>
      <c r="AF34" s="132">
        <f t="shared" si="2"/>
        <v>0</v>
      </c>
    </row>
    <row r="35" spans="1:32" ht="18" customHeight="1" x14ac:dyDescent="0.25">
      <c r="A35" s="56"/>
      <c r="B35" s="56"/>
      <c r="C35" s="57">
        <v>24</v>
      </c>
      <c r="D35" s="55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  <c r="AA35" s="67"/>
      <c r="AB35" s="67"/>
      <c r="AC35" s="67"/>
      <c r="AD35" s="128">
        <f t="shared" si="0"/>
        <v>0</v>
      </c>
      <c r="AE35" s="130">
        <f t="shared" si="1"/>
        <v>0</v>
      </c>
      <c r="AF35" s="132">
        <f t="shared" si="2"/>
        <v>0</v>
      </c>
    </row>
    <row r="36" spans="1:32" ht="18" customHeight="1" x14ac:dyDescent="0.25">
      <c r="A36" s="56"/>
      <c r="B36" s="56"/>
      <c r="C36" s="57">
        <v>25</v>
      </c>
      <c r="D36" s="55"/>
      <c r="E36" s="67"/>
      <c r="F36" s="67"/>
      <c r="G36" s="67"/>
      <c r="H36" s="67"/>
      <c r="I36" s="67"/>
      <c r="J36" s="67"/>
      <c r="K36" s="67"/>
      <c r="L36" s="67"/>
      <c r="M36" s="67"/>
      <c r="N36" s="67"/>
      <c r="O36" s="67"/>
      <c r="P36" s="67"/>
      <c r="Q36" s="67"/>
      <c r="R36" s="67"/>
      <c r="S36" s="67"/>
      <c r="T36" s="67"/>
      <c r="U36" s="67"/>
      <c r="V36" s="67"/>
      <c r="W36" s="67"/>
      <c r="X36" s="67"/>
      <c r="Y36" s="67"/>
      <c r="Z36" s="67"/>
      <c r="AA36" s="67"/>
      <c r="AB36" s="67"/>
      <c r="AC36" s="67"/>
      <c r="AD36" s="128">
        <f t="shared" si="0"/>
        <v>0</v>
      </c>
      <c r="AE36" s="130">
        <f t="shared" si="1"/>
        <v>0</v>
      </c>
      <c r="AF36" s="132">
        <f t="shared" si="2"/>
        <v>0</v>
      </c>
    </row>
    <row r="37" spans="1:32" ht="18" customHeight="1" x14ac:dyDescent="0.25">
      <c r="A37" s="56"/>
      <c r="B37" s="56"/>
      <c r="C37" s="57">
        <v>26</v>
      </c>
      <c r="D37" s="55"/>
      <c r="E37" s="67"/>
      <c r="F37" s="67"/>
      <c r="G37" s="67"/>
      <c r="H37" s="67"/>
      <c r="I37" s="67"/>
      <c r="J37" s="67"/>
      <c r="K37" s="67"/>
      <c r="L37" s="67"/>
      <c r="M37" s="67"/>
      <c r="N37" s="67"/>
      <c r="O37" s="67"/>
      <c r="P37" s="67"/>
      <c r="Q37" s="67"/>
      <c r="R37" s="67"/>
      <c r="S37" s="67"/>
      <c r="T37" s="67"/>
      <c r="U37" s="67"/>
      <c r="V37" s="67"/>
      <c r="W37" s="67"/>
      <c r="X37" s="67"/>
      <c r="Y37" s="67"/>
      <c r="Z37" s="67"/>
      <c r="AA37" s="67"/>
      <c r="AB37" s="67"/>
      <c r="AC37" s="67"/>
      <c r="AD37" s="128">
        <f t="shared" si="0"/>
        <v>0</v>
      </c>
      <c r="AE37" s="130">
        <f t="shared" si="1"/>
        <v>0</v>
      </c>
      <c r="AF37" s="132">
        <f t="shared" si="2"/>
        <v>0</v>
      </c>
    </row>
    <row r="38" spans="1:32" ht="18" customHeight="1" x14ac:dyDescent="0.25">
      <c r="A38" s="56"/>
      <c r="B38" s="56"/>
      <c r="C38" s="57">
        <v>27</v>
      </c>
      <c r="D38" s="55"/>
      <c r="E38" s="67"/>
      <c r="F38" s="67"/>
      <c r="G38" s="67"/>
      <c r="H38" s="67"/>
      <c r="I38" s="67"/>
      <c r="J38" s="67"/>
      <c r="K38" s="67"/>
      <c r="L38" s="67"/>
      <c r="M38" s="67"/>
      <c r="N38" s="67"/>
      <c r="O38" s="67"/>
      <c r="P38" s="67"/>
      <c r="Q38" s="67"/>
      <c r="R38" s="67"/>
      <c r="S38" s="67"/>
      <c r="T38" s="67"/>
      <c r="U38" s="67"/>
      <c r="V38" s="67"/>
      <c r="W38" s="67"/>
      <c r="X38" s="67"/>
      <c r="Y38" s="67"/>
      <c r="Z38" s="67"/>
      <c r="AA38" s="67"/>
      <c r="AB38" s="67"/>
      <c r="AC38" s="67"/>
      <c r="AD38" s="128">
        <f t="shared" si="0"/>
        <v>0</v>
      </c>
      <c r="AE38" s="130">
        <f t="shared" si="1"/>
        <v>0</v>
      </c>
      <c r="AF38" s="132">
        <f t="shared" si="2"/>
        <v>0</v>
      </c>
    </row>
    <row r="39" spans="1:32" ht="18" customHeight="1" x14ac:dyDescent="0.25">
      <c r="A39" s="56"/>
      <c r="B39" s="56"/>
      <c r="C39" s="57">
        <v>28</v>
      </c>
      <c r="D39" s="55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67"/>
      <c r="W39" s="67"/>
      <c r="X39" s="67"/>
      <c r="Y39" s="67"/>
      <c r="Z39" s="67"/>
      <c r="AA39" s="67"/>
      <c r="AB39" s="67"/>
      <c r="AC39" s="67"/>
      <c r="AD39" s="128">
        <f t="shared" si="0"/>
        <v>0</v>
      </c>
      <c r="AE39" s="130">
        <f t="shared" si="1"/>
        <v>0</v>
      </c>
      <c r="AF39" s="132">
        <f t="shared" si="2"/>
        <v>0</v>
      </c>
    </row>
    <row r="40" spans="1:32" ht="18" customHeight="1" x14ac:dyDescent="0.25">
      <c r="A40" s="56"/>
      <c r="B40" s="56"/>
      <c r="C40" s="57">
        <v>29</v>
      </c>
      <c r="D40" s="55"/>
      <c r="E40" s="67"/>
      <c r="F40" s="67"/>
      <c r="G40" s="67"/>
      <c r="H40" s="67"/>
      <c r="I40" s="67"/>
      <c r="J40" s="67"/>
      <c r="K40" s="67"/>
      <c r="L40" s="67"/>
      <c r="M40" s="67"/>
      <c r="N40" s="67"/>
      <c r="O40" s="67"/>
      <c r="P40" s="67"/>
      <c r="Q40" s="67"/>
      <c r="R40" s="67"/>
      <c r="S40" s="67"/>
      <c r="T40" s="67"/>
      <c r="U40" s="67"/>
      <c r="V40" s="67"/>
      <c r="W40" s="67"/>
      <c r="X40" s="67"/>
      <c r="Y40" s="67"/>
      <c r="Z40" s="67"/>
      <c r="AA40" s="67"/>
      <c r="AB40" s="67"/>
      <c r="AC40" s="67"/>
      <c r="AD40" s="128">
        <f t="shared" si="0"/>
        <v>0</v>
      </c>
      <c r="AE40" s="130">
        <f t="shared" si="1"/>
        <v>0</v>
      </c>
      <c r="AF40" s="132">
        <f t="shared" si="2"/>
        <v>0</v>
      </c>
    </row>
    <row r="41" spans="1:32" ht="18" customHeight="1" x14ac:dyDescent="0.25">
      <c r="A41" s="56"/>
      <c r="B41" s="56"/>
      <c r="C41" s="57">
        <v>30</v>
      </c>
      <c r="D41" s="55"/>
      <c r="E41" s="67"/>
      <c r="F41" s="67"/>
      <c r="G41" s="67"/>
      <c r="H41" s="67"/>
      <c r="I41" s="67"/>
      <c r="J41" s="67"/>
      <c r="K41" s="67"/>
      <c r="L41" s="67"/>
      <c r="M41" s="67"/>
      <c r="N41" s="67"/>
      <c r="O41" s="67"/>
      <c r="P41" s="67"/>
      <c r="Q41" s="67"/>
      <c r="R41" s="67"/>
      <c r="S41" s="67"/>
      <c r="T41" s="67"/>
      <c r="U41" s="67"/>
      <c r="V41" s="67"/>
      <c r="W41" s="67"/>
      <c r="X41" s="67"/>
      <c r="Y41" s="67"/>
      <c r="Z41" s="67"/>
      <c r="AA41" s="67"/>
      <c r="AB41" s="67"/>
      <c r="AC41" s="67"/>
      <c r="AD41" s="128">
        <f t="shared" si="0"/>
        <v>0</v>
      </c>
      <c r="AE41" s="130">
        <f t="shared" si="1"/>
        <v>0</v>
      </c>
      <c r="AF41" s="132">
        <f t="shared" si="2"/>
        <v>0</v>
      </c>
    </row>
    <row r="42" spans="1:32" ht="18" customHeight="1" x14ac:dyDescent="0.25">
      <c r="A42" s="56"/>
      <c r="B42" s="56"/>
      <c r="C42" s="57">
        <v>31</v>
      </c>
      <c r="D42" s="55"/>
      <c r="E42" s="67"/>
      <c r="F42" s="67"/>
      <c r="G42" s="67"/>
      <c r="H42" s="67"/>
      <c r="I42" s="67"/>
      <c r="J42" s="67"/>
      <c r="K42" s="67"/>
      <c r="L42" s="67"/>
      <c r="M42" s="67"/>
      <c r="N42" s="67"/>
      <c r="O42" s="67"/>
      <c r="P42" s="67"/>
      <c r="Q42" s="67"/>
      <c r="R42" s="67"/>
      <c r="S42" s="67"/>
      <c r="T42" s="67"/>
      <c r="U42" s="67"/>
      <c r="V42" s="67"/>
      <c r="W42" s="67"/>
      <c r="X42" s="67"/>
      <c r="Y42" s="67"/>
      <c r="Z42" s="67"/>
      <c r="AA42" s="67"/>
      <c r="AB42" s="67"/>
      <c r="AC42" s="67"/>
      <c r="AD42" s="128">
        <f t="shared" si="0"/>
        <v>0</v>
      </c>
      <c r="AE42" s="130">
        <f t="shared" si="1"/>
        <v>0</v>
      </c>
      <c r="AF42" s="132">
        <f t="shared" si="2"/>
        <v>0</v>
      </c>
    </row>
    <row r="43" spans="1:32" ht="18" customHeight="1" x14ac:dyDescent="0.25">
      <c r="A43" s="56"/>
      <c r="B43" s="56"/>
      <c r="C43" s="57">
        <v>32</v>
      </c>
      <c r="D43" s="55"/>
      <c r="E43" s="67"/>
      <c r="F43" s="67"/>
      <c r="G43" s="67"/>
      <c r="H43" s="67"/>
      <c r="I43" s="67"/>
      <c r="J43" s="67"/>
      <c r="K43" s="67"/>
      <c r="L43" s="67"/>
      <c r="M43" s="67"/>
      <c r="N43" s="67"/>
      <c r="O43" s="67"/>
      <c r="P43" s="67"/>
      <c r="Q43" s="67"/>
      <c r="R43" s="67"/>
      <c r="S43" s="67"/>
      <c r="T43" s="67"/>
      <c r="U43" s="67"/>
      <c r="V43" s="67"/>
      <c r="W43" s="67"/>
      <c r="X43" s="67"/>
      <c r="Y43" s="67"/>
      <c r="Z43" s="67"/>
      <c r="AA43" s="67"/>
      <c r="AB43" s="67"/>
      <c r="AC43" s="67"/>
      <c r="AD43" s="128">
        <f t="shared" si="0"/>
        <v>0</v>
      </c>
      <c r="AE43" s="130">
        <f t="shared" si="1"/>
        <v>0</v>
      </c>
      <c r="AF43" s="132">
        <f t="shared" si="2"/>
        <v>0</v>
      </c>
    </row>
    <row r="44" spans="1:32" ht="18" customHeight="1" x14ac:dyDescent="0.25">
      <c r="A44" s="56"/>
      <c r="B44" s="56"/>
      <c r="C44" s="57">
        <v>33</v>
      </c>
      <c r="D44" s="55"/>
      <c r="E44" s="67"/>
      <c r="F44" s="67"/>
      <c r="G44" s="67"/>
      <c r="H44" s="67"/>
      <c r="I44" s="67"/>
      <c r="J44" s="67"/>
      <c r="K44" s="67"/>
      <c r="L44" s="67"/>
      <c r="M44" s="67"/>
      <c r="N44" s="67"/>
      <c r="O44" s="67"/>
      <c r="P44" s="67"/>
      <c r="Q44" s="67"/>
      <c r="R44" s="67"/>
      <c r="S44" s="67"/>
      <c r="T44" s="67"/>
      <c r="U44" s="67"/>
      <c r="V44" s="67"/>
      <c r="W44" s="67"/>
      <c r="X44" s="67"/>
      <c r="Y44" s="67"/>
      <c r="Z44" s="67"/>
      <c r="AA44" s="67"/>
      <c r="AB44" s="67"/>
      <c r="AC44" s="67"/>
      <c r="AD44" s="128">
        <f t="shared" si="0"/>
        <v>0</v>
      </c>
      <c r="AE44" s="130">
        <f t="shared" si="1"/>
        <v>0</v>
      </c>
      <c r="AF44" s="132">
        <f t="shared" si="2"/>
        <v>0</v>
      </c>
    </row>
    <row r="45" spans="1:32" ht="18" customHeight="1" x14ac:dyDescent="0.25">
      <c r="A45" s="56"/>
      <c r="B45" s="56"/>
      <c r="C45" s="57">
        <v>34</v>
      </c>
      <c r="D45" s="55"/>
      <c r="E45" s="67"/>
      <c r="F45" s="67"/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7"/>
      <c r="R45" s="67"/>
      <c r="S45" s="67"/>
      <c r="T45" s="67"/>
      <c r="U45" s="67"/>
      <c r="V45" s="67"/>
      <c r="W45" s="67"/>
      <c r="X45" s="67"/>
      <c r="Y45" s="67"/>
      <c r="Z45" s="67"/>
      <c r="AA45" s="67"/>
      <c r="AB45" s="67"/>
      <c r="AC45" s="67"/>
      <c r="AD45" s="128">
        <f t="shared" si="0"/>
        <v>0</v>
      </c>
      <c r="AE45" s="130">
        <f t="shared" si="1"/>
        <v>0</v>
      </c>
      <c r="AF45" s="132">
        <f t="shared" si="2"/>
        <v>0</v>
      </c>
    </row>
    <row r="46" spans="1:32" x14ac:dyDescent="0.25">
      <c r="A46" s="56"/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</row>
    <row r="47" spans="1:32" x14ac:dyDescent="0.25"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</row>
    <row r="48" spans="1:32" ht="31.5" customHeight="1" x14ac:dyDescent="0.25">
      <c r="C48" s="1"/>
      <c r="D48" s="9" t="s">
        <v>0</v>
      </c>
      <c r="E48" s="8" t="s">
        <v>1</v>
      </c>
      <c r="F48" s="8" t="s">
        <v>2</v>
      </c>
      <c r="G48" s="8" t="s">
        <v>3</v>
      </c>
      <c r="H48" s="8" t="s">
        <v>4</v>
      </c>
      <c r="I48" s="8" t="s">
        <v>5</v>
      </c>
      <c r="J48" s="8" t="s">
        <v>6</v>
      </c>
      <c r="K48" s="8" t="s">
        <v>7</v>
      </c>
      <c r="L48" s="8" t="s">
        <v>8</v>
      </c>
      <c r="M48" s="8" t="s">
        <v>9</v>
      </c>
      <c r="N48" s="8" t="s">
        <v>10</v>
      </c>
      <c r="O48" s="8" t="s">
        <v>11</v>
      </c>
      <c r="P48" s="8" t="s">
        <v>12</v>
      </c>
      <c r="Q48" s="8" t="s">
        <v>13</v>
      </c>
      <c r="R48" s="8" t="s">
        <v>14</v>
      </c>
      <c r="S48" s="8" t="s">
        <v>15</v>
      </c>
      <c r="T48" s="8" t="s">
        <v>16</v>
      </c>
      <c r="U48" s="8" t="s">
        <v>17</v>
      </c>
      <c r="V48" s="8" t="s">
        <v>18</v>
      </c>
      <c r="W48" s="8" t="s">
        <v>19</v>
      </c>
      <c r="X48" s="8" t="s">
        <v>20</v>
      </c>
      <c r="Y48" s="8" t="s">
        <v>21</v>
      </c>
      <c r="Z48" s="8" t="s">
        <v>22</v>
      </c>
      <c r="AA48" s="8" t="s">
        <v>23</v>
      </c>
      <c r="AB48" s="8" t="s">
        <v>24</v>
      </c>
      <c r="AC48" s="8" t="s">
        <v>25</v>
      </c>
      <c r="AD48" s="31" t="s">
        <v>30</v>
      </c>
      <c r="AE48" s="6" t="s">
        <v>36</v>
      </c>
    </row>
    <row r="49" spans="3:31" x14ac:dyDescent="0.25">
      <c r="C49" s="1"/>
      <c r="D49" s="10" t="s">
        <v>35</v>
      </c>
      <c r="E49" s="12">
        <f>COUNTIF(E12:E45,"✔")</f>
        <v>8</v>
      </c>
      <c r="F49" s="12">
        <f t="shared" ref="F49:AC49" si="3">COUNTIF(F12:F45,"✔")</f>
        <v>7</v>
      </c>
      <c r="G49" s="12">
        <f t="shared" si="3"/>
        <v>4</v>
      </c>
      <c r="H49" s="12">
        <f t="shared" si="3"/>
        <v>6</v>
      </c>
      <c r="I49" s="12">
        <f t="shared" si="3"/>
        <v>1</v>
      </c>
      <c r="J49" s="12">
        <f t="shared" si="3"/>
        <v>7</v>
      </c>
      <c r="K49" s="12">
        <f t="shared" si="3"/>
        <v>4</v>
      </c>
      <c r="L49" s="12">
        <f t="shared" si="3"/>
        <v>2</v>
      </c>
      <c r="M49" s="12">
        <f t="shared" si="3"/>
        <v>3</v>
      </c>
      <c r="N49" s="12">
        <f t="shared" si="3"/>
        <v>2</v>
      </c>
      <c r="O49" s="12">
        <f t="shared" si="3"/>
        <v>6</v>
      </c>
      <c r="P49" s="12">
        <f t="shared" si="3"/>
        <v>5</v>
      </c>
      <c r="Q49" s="12">
        <f t="shared" si="3"/>
        <v>4</v>
      </c>
      <c r="R49" s="12">
        <f t="shared" si="3"/>
        <v>5</v>
      </c>
      <c r="S49" s="12">
        <f t="shared" si="3"/>
        <v>2</v>
      </c>
      <c r="T49" s="12">
        <f t="shared" si="3"/>
        <v>4</v>
      </c>
      <c r="U49" s="12">
        <f t="shared" si="3"/>
        <v>4</v>
      </c>
      <c r="V49" s="12">
        <f t="shared" si="3"/>
        <v>3</v>
      </c>
      <c r="W49" s="12">
        <f t="shared" si="3"/>
        <v>2</v>
      </c>
      <c r="X49" s="12">
        <f t="shared" si="3"/>
        <v>4</v>
      </c>
      <c r="Y49" s="12">
        <f t="shared" si="3"/>
        <v>7</v>
      </c>
      <c r="Z49" s="12">
        <f t="shared" si="3"/>
        <v>5</v>
      </c>
      <c r="AA49" s="12">
        <f t="shared" si="3"/>
        <v>3</v>
      </c>
      <c r="AB49" s="12">
        <f t="shared" si="3"/>
        <v>2</v>
      </c>
      <c r="AC49" s="12">
        <f t="shared" si="3"/>
        <v>4</v>
      </c>
      <c r="AD49" s="20">
        <f>SUM(E49:AC49)</f>
        <v>104</v>
      </c>
      <c r="AE49" s="14">
        <f>AD49/$AD$52</f>
        <v>0.38235294117647056</v>
      </c>
    </row>
    <row r="50" spans="3:31" x14ac:dyDescent="0.25">
      <c r="C50" s="1"/>
      <c r="D50" s="69" t="s">
        <v>65</v>
      </c>
      <c r="E50" s="12">
        <f>COUNTIF(E12:E45,"X")</f>
        <v>2</v>
      </c>
      <c r="F50" s="12">
        <f t="shared" ref="F50:AC50" si="4">COUNTIF(F12:F45,"X")</f>
        <v>3</v>
      </c>
      <c r="G50" s="12">
        <f t="shared" si="4"/>
        <v>6</v>
      </c>
      <c r="H50" s="12">
        <f t="shared" si="4"/>
        <v>4</v>
      </c>
      <c r="I50" s="12">
        <f t="shared" si="4"/>
        <v>9</v>
      </c>
      <c r="J50" s="12">
        <f t="shared" si="4"/>
        <v>3</v>
      </c>
      <c r="K50" s="12">
        <f t="shared" si="4"/>
        <v>6</v>
      </c>
      <c r="L50" s="12">
        <f t="shared" si="4"/>
        <v>8</v>
      </c>
      <c r="M50" s="12">
        <f t="shared" si="4"/>
        <v>7</v>
      </c>
      <c r="N50" s="12">
        <f t="shared" si="4"/>
        <v>8</v>
      </c>
      <c r="O50" s="12">
        <f t="shared" si="4"/>
        <v>4</v>
      </c>
      <c r="P50" s="12">
        <f t="shared" si="4"/>
        <v>4</v>
      </c>
      <c r="Q50" s="12">
        <f t="shared" si="4"/>
        <v>6</v>
      </c>
      <c r="R50" s="12">
        <f t="shared" si="4"/>
        <v>4</v>
      </c>
      <c r="S50" s="12">
        <f t="shared" si="4"/>
        <v>8</v>
      </c>
      <c r="T50" s="12">
        <f t="shared" si="4"/>
        <v>6</v>
      </c>
      <c r="U50" s="12">
        <f t="shared" si="4"/>
        <v>6</v>
      </c>
      <c r="V50" s="12">
        <f t="shared" si="4"/>
        <v>7</v>
      </c>
      <c r="W50" s="12">
        <f t="shared" si="4"/>
        <v>8</v>
      </c>
      <c r="X50" s="12">
        <f t="shared" si="4"/>
        <v>6</v>
      </c>
      <c r="Y50" s="12">
        <f t="shared" si="4"/>
        <v>3</v>
      </c>
      <c r="Z50" s="12">
        <f t="shared" si="4"/>
        <v>5</v>
      </c>
      <c r="AA50" s="12">
        <f t="shared" si="4"/>
        <v>7</v>
      </c>
      <c r="AB50" s="12">
        <f t="shared" si="4"/>
        <v>8</v>
      </c>
      <c r="AC50" s="12">
        <f t="shared" si="4"/>
        <v>6</v>
      </c>
      <c r="AD50" s="21">
        <f t="shared" ref="AD50:AD51" si="5">SUM(E50:AC50)</f>
        <v>144</v>
      </c>
      <c r="AE50" s="15">
        <f>AD50/$AD$52</f>
        <v>0.52941176470588236</v>
      </c>
    </row>
    <row r="51" spans="3:31" ht="18.75" x14ac:dyDescent="0.3">
      <c r="C51" s="1"/>
      <c r="D51" s="43" t="s">
        <v>32</v>
      </c>
      <c r="E51" s="12">
        <f>COUNTIF(E12:E45,"–")</f>
        <v>1</v>
      </c>
      <c r="F51" s="12">
        <f t="shared" ref="F51:AC51" si="6">COUNTIF(F12:F45,"–")</f>
        <v>1</v>
      </c>
      <c r="G51" s="12">
        <f t="shared" si="6"/>
        <v>1</v>
      </c>
      <c r="H51" s="12">
        <f t="shared" si="6"/>
        <v>1</v>
      </c>
      <c r="I51" s="12">
        <f t="shared" si="6"/>
        <v>1</v>
      </c>
      <c r="J51" s="12">
        <f t="shared" si="6"/>
        <v>1</v>
      </c>
      <c r="K51" s="12">
        <f t="shared" si="6"/>
        <v>1</v>
      </c>
      <c r="L51" s="12">
        <f t="shared" si="6"/>
        <v>1</v>
      </c>
      <c r="M51" s="12">
        <f t="shared" si="6"/>
        <v>1</v>
      </c>
      <c r="N51" s="12">
        <f t="shared" si="6"/>
        <v>1</v>
      </c>
      <c r="O51" s="12">
        <f t="shared" si="6"/>
        <v>1</v>
      </c>
      <c r="P51" s="12">
        <f t="shared" si="6"/>
        <v>1</v>
      </c>
      <c r="Q51" s="12">
        <f t="shared" si="6"/>
        <v>1</v>
      </c>
      <c r="R51" s="12">
        <f t="shared" si="6"/>
        <v>1</v>
      </c>
      <c r="S51" s="12">
        <f t="shared" si="6"/>
        <v>1</v>
      </c>
      <c r="T51" s="12">
        <f t="shared" si="6"/>
        <v>1</v>
      </c>
      <c r="U51" s="12">
        <f t="shared" si="6"/>
        <v>1</v>
      </c>
      <c r="V51" s="12">
        <f t="shared" si="6"/>
        <v>1</v>
      </c>
      <c r="W51" s="12">
        <f t="shared" si="6"/>
        <v>1</v>
      </c>
      <c r="X51" s="12">
        <f t="shared" si="6"/>
        <v>1</v>
      </c>
      <c r="Y51" s="12">
        <f t="shared" si="6"/>
        <v>1</v>
      </c>
      <c r="Z51" s="12">
        <f t="shared" si="6"/>
        <v>1</v>
      </c>
      <c r="AA51" s="12">
        <f t="shared" si="6"/>
        <v>0</v>
      </c>
      <c r="AB51" s="12">
        <f t="shared" si="6"/>
        <v>1</v>
      </c>
      <c r="AC51" s="12">
        <f t="shared" si="6"/>
        <v>1</v>
      </c>
      <c r="AD51" s="44">
        <f t="shared" si="5"/>
        <v>24</v>
      </c>
      <c r="AE51" s="17">
        <f t="shared" ref="AE51:AE52" si="7">AD51/$AD$52</f>
        <v>8.8235294117647065E-2</v>
      </c>
    </row>
    <row r="52" spans="3:31" x14ac:dyDescent="0.25">
      <c r="C52" s="1"/>
      <c r="D52" s="13" t="s">
        <v>30</v>
      </c>
      <c r="E52" s="22">
        <f t="shared" ref="E52:AD52" si="8">SUM(E49:E51)</f>
        <v>11</v>
      </c>
      <c r="F52" s="22">
        <f t="shared" si="8"/>
        <v>11</v>
      </c>
      <c r="G52" s="22">
        <f t="shared" si="8"/>
        <v>11</v>
      </c>
      <c r="H52" s="22">
        <f t="shared" si="8"/>
        <v>11</v>
      </c>
      <c r="I52" s="22">
        <f t="shared" si="8"/>
        <v>11</v>
      </c>
      <c r="J52" s="22">
        <f t="shared" si="8"/>
        <v>11</v>
      </c>
      <c r="K52" s="22">
        <f t="shared" si="8"/>
        <v>11</v>
      </c>
      <c r="L52" s="22">
        <f t="shared" si="8"/>
        <v>11</v>
      </c>
      <c r="M52" s="22">
        <f t="shared" si="8"/>
        <v>11</v>
      </c>
      <c r="N52" s="22">
        <f t="shared" si="8"/>
        <v>11</v>
      </c>
      <c r="O52" s="22">
        <f t="shared" si="8"/>
        <v>11</v>
      </c>
      <c r="P52" s="22">
        <f t="shared" si="8"/>
        <v>10</v>
      </c>
      <c r="Q52" s="22">
        <f t="shared" si="8"/>
        <v>11</v>
      </c>
      <c r="R52" s="22">
        <f t="shared" si="8"/>
        <v>10</v>
      </c>
      <c r="S52" s="22">
        <f t="shared" si="8"/>
        <v>11</v>
      </c>
      <c r="T52" s="22">
        <f t="shared" si="8"/>
        <v>11</v>
      </c>
      <c r="U52" s="22">
        <f t="shared" si="8"/>
        <v>11</v>
      </c>
      <c r="V52" s="22">
        <f t="shared" si="8"/>
        <v>11</v>
      </c>
      <c r="W52" s="22">
        <f t="shared" si="8"/>
        <v>11</v>
      </c>
      <c r="X52" s="22">
        <f t="shared" si="8"/>
        <v>11</v>
      </c>
      <c r="Y52" s="22">
        <f t="shared" si="8"/>
        <v>11</v>
      </c>
      <c r="Z52" s="22">
        <f t="shared" si="8"/>
        <v>11</v>
      </c>
      <c r="AA52" s="22">
        <f t="shared" si="8"/>
        <v>10</v>
      </c>
      <c r="AB52" s="22">
        <f t="shared" si="8"/>
        <v>11</v>
      </c>
      <c r="AC52" s="22">
        <f t="shared" si="8"/>
        <v>11</v>
      </c>
      <c r="AD52" s="23">
        <f t="shared" si="8"/>
        <v>272</v>
      </c>
      <c r="AE52" s="34">
        <f t="shared" si="7"/>
        <v>1</v>
      </c>
    </row>
    <row r="53" spans="3:31" x14ac:dyDescent="0.25">
      <c r="C53" s="1"/>
      <c r="D53" s="4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7"/>
    </row>
    <row r="54" spans="3:31" x14ac:dyDescent="0.25">
      <c r="C54" s="1"/>
      <c r="D54" s="2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1"/>
    </row>
    <row r="55" spans="3:31" x14ac:dyDescent="0.25"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  <c r="AD55" s="1"/>
    </row>
    <row r="56" spans="3:31" x14ac:dyDescent="0.25">
      <c r="C56" s="1"/>
      <c r="D56" s="1"/>
      <c r="E56" s="185" t="s">
        <v>26</v>
      </c>
      <c r="F56" s="186"/>
      <c r="G56" s="186"/>
      <c r="H56" s="186"/>
      <c r="I56" s="186"/>
      <c r="J56" s="186"/>
      <c r="K56" s="186"/>
      <c r="L56" s="186"/>
      <c r="M56" s="186"/>
      <c r="N56" s="186"/>
      <c r="O56" s="186"/>
      <c r="P56" s="186"/>
      <c r="Q56" s="186"/>
      <c r="R56" s="186"/>
      <c r="S56" s="186"/>
      <c r="T56" s="186"/>
      <c r="U56" s="186"/>
      <c r="V56" s="186"/>
      <c r="W56" s="186"/>
      <c r="X56" s="186"/>
      <c r="Y56" s="186"/>
      <c r="Z56" s="186"/>
      <c r="AA56" s="186"/>
      <c r="AB56" s="186"/>
      <c r="AC56" s="187"/>
    </row>
    <row r="57" spans="3:31" ht="23.25" customHeight="1" x14ac:dyDescent="0.25">
      <c r="C57" s="1"/>
      <c r="D57" s="1"/>
      <c r="E57" s="188" t="s">
        <v>27</v>
      </c>
      <c r="F57" s="189"/>
      <c r="G57" s="189"/>
      <c r="H57" s="189"/>
      <c r="I57" s="190"/>
      <c r="J57" s="249" t="s">
        <v>28</v>
      </c>
      <c r="K57" s="199"/>
      <c r="L57" s="199"/>
      <c r="M57" s="199"/>
      <c r="N57" s="199"/>
      <c r="O57" s="199"/>
      <c r="P57" s="199"/>
      <c r="Q57" s="199"/>
      <c r="R57" s="199"/>
      <c r="S57" s="199"/>
      <c r="T57" s="200"/>
      <c r="U57" s="226" t="s">
        <v>33</v>
      </c>
      <c r="V57" s="227"/>
      <c r="W57" s="227"/>
      <c r="X57" s="227"/>
      <c r="Y57" s="227"/>
      <c r="Z57" s="227"/>
      <c r="AA57" s="227"/>
      <c r="AB57" s="227"/>
      <c r="AC57" s="228"/>
    </row>
    <row r="58" spans="3:31" x14ac:dyDescent="0.25">
      <c r="C58" s="1"/>
      <c r="D58" s="1"/>
      <c r="E58" s="30" t="s">
        <v>1</v>
      </c>
      <c r="F58" s="30" t="s">
        <v>2</v>
      </c>
      <c r="G58" s="30" t="s">
        <v>6</v>
      </c>
      <c r="H58" s="30" t="s">
        <v>11</v>
      </c>
      <c r="I58" s="30" t="s">
        <v>16</v>
      </c>
      <c r="J58" s="38" t="s">
        <v>3</v>
      </c>
      <c r="K58" s="38" t="s">
        <v>7</v>
      </c>
      <c r="L58" s="38" t="s">
        <v>8</v>
      </c>
      <c r="M58" s="38" t="s">
        <v>12</v>
      </c>
      <c r="N58" s="38" t="s">
        <v>14</v>
      </c>
      <c r="O58" s="38" t="s">
        <v>17</v>
      </c>
      <c r="P58" s="38" t="s">
        <v>18</v>
      </c>
      <c r="Q58" s="38" t="s">
        <v>19</v>
      </c>
      <c r="R58" s="38" t="s">
        <v>21</v>
      </c>
      <c r="S58" s="38" t="s">
        <v>22</v>
      </c>
      <c r="T58" s="39" t="s">
        <v>23</v>
      </c>
      <c r="U58" s="50" t="s">
        <v>4</v>
      </c>
      <c r="V58" s="50" t="s">
        <v>5</v>
      </c>
      <c r="W58" s="50" t="s">
        <v>9</v>
      </c>
      <c r="X58" s="26" t="s">
        <v>10</v>
      </c>
      <c r="Y58" s="26" t="s">
        <v>13</v>
      </c>
      <c r="Z58" s="26" t="s">
        <v>15</v>
      </c>
      <c r="AA58" s="26" t="s">
        <v>20</v>
      </c>
      <c r="AB58" s="26" t="s">
        <v>24</v>
      </c>
      <c r="AC58" s="26" t="s">
        <v>25</v>
      </c>
    </row>
    <row r="59" spans="3:31" x14ac:dyDescent="0.25">
      <c r="C59" s="1"/>
      <c r="D59" s="27" t="s">
        <v>35</v>
      </c>
      <c r="E59" s="175">
        <f>SUM(E49,F49,J49,O49,T49)</f>
        <v>32</v>
      </c>
      <c r="F59" s="176"/>
      <c r="G59" s="176"/>
      <c r="H59" s="176"/>
      <c r="I59" s="177"/>
      <c r="J59" s="175">
        <f>SUM(G49,K49,L49,P49,R49,U49,V49,W49,Y49,Z49,AA49)</f>
        <v>44</v>
      </c>
      <c r="K59" s="176"/>
      <c r="L59" s="176"/>
      <c r="M59" s="176"/>
      <c r="N59" s="176"/>
      <c r="O59" s="176"/>
      <c r="P59" s="176"/>
      <c r="Q59" s="176"/>
      <c r="R59" s="176"/>
      <c r="S59" s="176"/>
      <c r="T59" s="177"/>
      <c r="U59" s="175">
        <f>SUM(H49,I49,M49,N49,Q49,S49,X49,AB49,AC49)</f>
        <v>28</v>
      </c>
      <c r="V59" s="176"/>
      <c r="W59" s="176"/>
      <c r="X59" s="176"/>
      <c r="Y59" s="176"/>
      <c r="Z59" s="176"/>
      <c r="AA59" s="176"/>
      <c r="AB59" s="176"/>
      <c r="AC59" s="177"/>
      <c r="AD59" s="32">
        <f>SUM(E59:AC59)</f>
        <v>104</v>
      </c>
    </row>
    <row r="60" spans="3:31" ht="20.25" customHeight="1" x14ac:dyDescent="0.25">
      <c r="C60" s="1"/>
      <c r="D60" s="75" t="s">
        <v>56</v>
      </c>
      <c r="E60" s="178">
        <f>SUM(E50,F50,J50,O50,T50)</f>
        <v>18</v>
      </c>
      <c r="F60" s="179"/>
      <c r="G60" s="179"/>
      <c r="H60" s="179"/>
      <c r="I60" s="180"/>
      <c r="J60" s="178">
        <f>SUM(G50,K50,L50,P50,R50,U50,V50,W50,Y50,Z50,AA50)</f>
        <v>64</v>
      </c>
      <c r="K60" s="179"/>
      <c r="L60" s="179"/>
      <c r="M60" s="179"/>
      <c r="N60" s="179"/>
      <c r="O60" s="179"/>
      <c r="P60" s="179"/>
      <c r="Q60" s="179"/>
      <c r="R60" s="179"/>
      <c r="S60" s="179"/>
      <c r="T60" s="180"/>
      <c r="U60" s="178">
        <f>SUM(H50,I50,M50,N50,Q50,S50,X50,AB50,AC50)</f>
        <v>62</v>
      </c>
      <c r="V60" s="179"/>
      <c r="W60" s="179"/>
      <c r="X60" s="179"/>
      <c r="Y60" s="179"/>
      <c r="Z60" s="179"/>
      <c r="AA60" s="179"/>
      <c r="AB60" s="179"/>
      <c r="AC60" s="180"/>
      <c r="AD60" s="45">
        <f t="shared" ref="AD60:AD61" si="9">SUM(E60:AC60)</f>
        <v>144</v>
      </c>
    </row>
    <row r="61" spans="3:31" ht="18.75" x14ac:dyDescent="0.3">
      <c r="C61" s="1"/>
      <c r="D61" s="42" t="s">
        <v>32</v>
      </c>
      <c r="E61" s="172">
        <f>SUM(E51,F51,J51,O51,T51)</f>
        <v>5</v>
      </c>
      <c r="F61" s="173"/>
      <c r="G61" s="173"/>
      <c r="H61" s="173"/>
      <c r="I61" s="174"/>
      <c r="J61" s="172">
        <f>SUM(G51,K51,L51,P51,R51,U51,V51,W51,Y51,Z51,AA51)</f>
        <v>10</v>
      </c>
      <c r="K61" s="173"/>
      <c r="L61" s="173"/>
      <c r="M61" s="173"/>
      <c r="N61" s="173"/>
      <c r="O61" s="173"/>
      <c r="P61" s="173"/>
      <c r="Q61" s="173"/>
      <c r="R61" s="173"/>
      <c r="S61" s="173"/>
      <c r="T61" s="174"/>
      <c r="U61" s="172">
        <f>SUM(H51,I51,M51,N51,Q51,S51,X51,AB51,AC51)</f>
        <v>9</v>
      </c>
      <c r="V61" s="173"/>
      <c r="W61" s="173"/>
      <c r="X61" s="173"/>
      <c r="Y61" s="173"/>
      <c r="Z61" s="173"/>
      <c r="AA61" s="173"/>
      <c r="AB61" s="173"/>
      <c r="AC61" s="174"/>
      <c r="AD61" s="46">
        <f t="shared" si="9"/>
        <v>24</v>
      </c>
    </row>
    <row r="62" spans="3:31" x14ac:dyDescent="0.25">
      <c r="C62" s="1"/>
      <c r="D62" s="25" t="s">
        <v>29</v>
      </c>
      <c r="E62" s="246">
        <f>SUM(E59:I61)</f>
        <v>55</v>
      </c>
      <c r="F62" s="247"/>
      <c r="G62" s="247"/>
      <c r="H62" s="247"/>
      <c r="I62" s="248"/>
      <c r="J62" s="246">
        <f>SUM(J59:T61)</f>
        <v>118</v>
      </c>
      <c r="K62" s="247"/>
      <c r="L62" s="247"/>
      <c r="M62" s="247"/>
      <c r="N62" s="247"/>
      <c r="O62" s="247"/>
      <c r="P62" s="247"/>
      <c r="Q62" s="247"/>
      <c r="R62" s="247"/>
      <c r="S62" s="247"/>
      <c r="T62" s="248"/>
      <c r="U62" s="246">
        <f>SUM(U59:AC61)</f>
        <v>99</v>
      </c>
      <c r="V62" s="247"/>
      <c r="W62" s="247"/>
      <c r="X62" s="247"/>
      <c r="Y62" s="247"/>
      <c r="Z62" s="247"/>
      <c r="AA62" s="247"/>
      <c r="AB62" s="247"/>
      <c r="AC62" s="248"/>
      <c r="AD62" s="18">
        <f>SUM(E62:AC62)</f>
        <v>272</v>
      </c>
    </row>
    <row r="63" spans="3:31" x14ac:dyDescent="0.25"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</row>
    <row r="65" spans="4:8" ht="38.25" customHeight="1" x14ac:dyDescent="0.25">
      <c r="E65" s="47" t="s">
        <v>37</v>
      </c>
      <c r="F65" s="48" t="s">
        <v>28</v>
      </c>
      <c r="G65" s="49" t="s">
        <v>33</v>
      </c>
    </row>
    <row r="66" spans="4:8" x14ac:dyDescent="0.25">
      <c r="D66" s="27" t="s">
        <v>35</v>
      </c>
      <c r="E66" s="33">
        <f>E59/$E$62</f>
        <v>0.58181818181818179</v>
      </c>
      <c r="F66" s="33">
        <f>J59/$J$62</f>
        <v>0.3728813559322034</v>
      </c>
      <c r="G66" s="33">
        <f>U59/$U$62</f>
        <v>0.28282828282828282</v>
      </c>
    </row>
    <row r="67" spans="4:8" x14ac:dyDescent="0.25">
      <c r="D67" s="75" t="s">
        <v>56</v>
      </c>
      <c r="E67" s="40">
        <f>E60/$E$62</f>
        <v>0.32727272727272727</v>
      </c>
      <c r="F67" s="40">
        <f>J60/$J$62</f>
        <v>0.5423728813559322</v>
      </c>
      <c r="G67" s="40">
        <f>U60/$U$62</f>
        <v>0.6262626262626263</v>
      </c>
    </row>
    <row r="68" spans="4:8" ht="18.75" x14ac:dyDescent="0.3">
      <c r="D68" s="42" t="s">
        <v>32</v>
      </c>
      <c r="E68" s="16">
        <f>E61/$E$62</f>
        <v>9.0909090909090912E-2</v>
      </c>
      <c r="F68" s="16">
        <f>J61/$J$62</f>
        <v>8.4745762711864403E-2</v>
      </c>
      <c r="G68" s="16">
        <f>U61/$U$62</f>
        <v>9.0909090909090912E-2</v>
      </c>
    </row>
    <row r="69" spans="4:8" x14ac:dyDescent="0.25">
      <c r="E69" s="5">
        <f>SUM(E66:E68)</f>
        <v>1</v>
      </c>
      <c r="F69" s="5">
        <f>SUM(F66:F68)</f>
        <v>1</v>
      </c>
      <c r="G69" s="5">
        <f>SUM(G66:G68)</f>
        <v>1</v>
      </c>
    </row>
    <row r="71" spans="4:8" ht="31.5" hidden="1" customHeight="1" x14ac:dyDescent="0.25">
      <c r="E71" s="47" t="s">
        <v>37</v>
      </c>
      <c r="F71" s="48" t="s">
        <v>28</v>
      </c>
      <c r="G71" s="49" t="s">
        <v>33</v>
      </c>
    </row>
    <row r="72" spans="4:8" hidden="1" x14ac:dyDescent="0.25">
      <c r="D72" s="27" t="s">
        <v>35</v>
      </c>
      <c r="E72" s="35">
        <f>E59/$AD$59</f>
        <v>0.30769230769230771</v>
      </c>
      <c r="F72" s="36">
        <f>J59/$AD$59</f>
        <v>0.42307692307692307</v>
      </c>
      <c r="G72" s="54">
        <f>U59/$AD$59</f>
        <v>0.26923076923076922</v>
      </c>
      <c r="H72" s="5">
        <f>SUM(E72:G72)</f>
        <v>1</v>
      </c>
    </row>
    <row r="73" spans="4:8" hidden="1" x14ac:dyDescent="0.25">
      <c r="D73" s="28" t="s">
        <v>31</v>
      </c>
      <c r="E73" s="35">
        <f>E60/$AD$60</f>
        <v>0.125</v>
      </c>
      <c r="F73" s="36">
        <f>J60/$AD$60</f>
        <v>0.44444444444444442</v>
      </c>
      <c r="G73" s="54">
        <f>U60/$AD$60</f>
        <v>0.43055555555555558</v>
      </c>
      <c r="H73" s="5">
        <f t="shared" ref="H73:H75" si="10">SUM(E73:G73)</f>
        <v>1</v>
      </c>
    </row>
    <row r="74" spans="4:8" hidden="1" x14ac:dyDescent="0.25">
      <c r="D74" s="29" t="s">
        <v>34</v>
      </c>
      <c r="E74" s="35" t="e">
        <f>#REF!/#REF!</f>
        <v>#REF!</v>
      </c>
      <c r="F74" s="36" t="e">
        <f>#REF!/#REF!</f>
        <v>#REF!</v>
      </c>
      <c r="G74" s="54" t="e">
        <f>#REF!/#REF!</f>
        <v>#REF!</v>
      </c>
      <c r="H74" s="5" t="e">
        <f>SUM(E74:G74)</f>
        <v>#REF!</v>
      </c>
    </row>
    <row r="75" spans="4:8" ht="18.75" hidden="1" x14ac:dyDescent="0.3">
      <c r="D75" s="42" t="s">
        <v>32</v>
      </c>
      <c r="E75" s="35">
        <f>E61/$AD$61</f>
        <v>0.20833333333333334</v>
      </c>
      <c r="F75" s="36">
        <f>J61/$AD$61</f>
        <v>0.41666666666666669</v>
      </c>
      <c r="G75" s="54">
        <f>U61/$AD$61</f>
        <v>0.375</v>
      </c>
      <c r="H75" s="5">
        <f t="shared" si="10"/>
        <v>1</v>
      </c>
    </row>
    <row r="76" spans="4:8" hidden="1" x14ac:dyDescent="0.25"/>
    <row r="92" spans="4:30" ht="18.75" x14ac:dyDescent="0.3">
      <c r="D92" s="181" t="s">
        <v>71</v>
      </c>
      <c r="E92" s="181"/>
      <c r="F92" s="181"/>
      <c r="G92" s="181"/>
      <c r="H92" s="181"/>
      <c r="I92" s="181"/>
      <c r="J92" s="181"/>
      <c r="K92" s="181"/>
      <c r="L92" s="181"/>
      <c r="M92" s="181"/>
      <c r="N92" s="181"/>
      <c r="O92" s="181"/>
      <c r="P92" s="181"/>
      <c r="Q92" s="181"/>
      <c r="R92" s="181"/>
      <c r="S92" s="181"/>
      <c r="T92" s="181"/>
      <c r="U92" s="181"/>
      <c r="V92" s="181"/>
      <c r="W92" s="181"/>
      <c r="X92" s="181"/>
      <c r="Y92" s="181"/>
      <c r="Z92" s="181"/>
      <c r="AA92" s="181"/>
      <c r="AB92" s="181"/>
      <c r="AC92" s="181"/>
      <c r="AD92" s="181"/>
    </row>
    <row r="93" spans="4:30" ht="33.6" customHeight="1" x14ac:dyDescent="0.25">
      <c r="D93" s="202" t="s">
        <v>84</v>
      </c>
      <c r="E93" s="203"/>
      <c r="F93" s="203"/>
      <c r="G93" s="204"/>
      <c r="H93" s="207"/>
      <c r="I93" s="207"/>
      <c r="J93" s="207"/>
      <c r="K93" s="207"/>
      <c r="L93" s="207"/>
      <c r="M93" s="207"/>
      <c r="N93" s="207"/>
      <c r="O93" s="207"/>
      <c r="P93" s="207"/>
      <c r="Q93" s="207"/>
      <c r="R93" s="207"/>
      <c r="S93" s="207"/>
      <c r="T93" s="207"/>
      <c r="U93" s="207"/>
      <c r="V93" s="207"/>
      <c r="W93" s="207"/>
      <c r="X93" s="207"/>
      <c r="Y93" s="207"/>
      <c r="Z93" s="207"/>
      <c r="AA93" s="207"/>
      <c r="AB93" s="207"/>
      <c r="AC93" s="207"/>
      <c r="AD93" s="208"/>
    </row>
    <row r="94" spans="4:30" ht="33.6" customHeight="1" x14ac:dyDescent="0.25">
      <c r="D94" s="182" t="s">
        <v>81</v>
      </c>
      <c r="E94" s="182"/>
      <c r="F94" s="182"/>
      <c r="G94" s="182"/>
      <c r="H94" s="205"/>
      <c r="I94" s="205"/>
      <c r="J94" s="205"/>
      <c r="K94" s="205"/>
      <c r="L94" s="205"/>
      <c r="M94" s="205"/>
      <c r="N94" s="205"/>
      <c r="O94" s="205"/>
      <c r="P94" s="205"/>
      <c r="Q94" s="205"/>
      <c r="R94" s="205"/>
      <c r="S94" s="205"/>
      <c r="T94" s="205"/>
      <c r="U94" s="205"/>
      <c r="V94" s="205"/>
      <c r="W94" s="205"/>
      <c r="X94" s="205"/>
      <c r="Y94" s="205"/>
      <c r="Z94" s="205"/>
      <c r="AA94" s="205"/>
      <c r="AB94" s="205"/>
      <c r="AC94" s="205"/>
      <c r="AD94" s="206"/>
    </row>
    <row r="95" spans="4:30" ht="33.6" customHeight="1" x14ac:dyDescent="0.25">
      <c r="D95" s="182" t="s">
        <v>83</v>
      </c>
      <c r="E95" s="182"/>
      <c r="F95" s="182"/>
      <c r="G95" s="182"/>
      <c r="H95" s="183"/>
      <c r="I95" s="183"/>
      <c r="J95" s="183"/>
      <c r="K95" s="183"/>
      <c r="L95" s="183"/>
      <c r="M95" s="183"/>
      <c r="N95" s="183"/>
      <c r="O95" s="183"/>
      <c r="P95" s="183"/>
      <c r="Q95" s="183"/>
      <c r="R95" s="183"/>
      <c r="S95" s="183"/>
      <c r="T95" s="183"/>
      <c r="U95" s="183"/>
      <c r="V95" s="183"/>
      <c r="W95" s="183"/>
      <c r="X95" s="183"/>
      <c r="Y95" s="183"/>
      <c r="Z95" s="183"/>
      <c r="AA95" s="183"/>
      <c r="AB95" s="183"/>
      <c r="AC95" s="183"/>
      <c r="AD95" s="184"/>
    </row>
    <row r="96" spans="4:30" ht="33.6" customHeight="1" x14ac:dyDescent="0.25">
      <c r="D96" s="182" t="s">
        <v>70</v>
      </c>
      <c r="E96" s="182"/>
      <c r="F96" s="182"/>
      <c r="G96" s="182"/>
      <c r="H96" s="183"/>
      <c r="I96" s="183"/>
      <c r="J96" s="183"/>
      <c r="K96" s="183"/>
      <c r="L96" s="183"/>
      <c r="M96" s="183"/>
      <c r="N96" s="183"/>
      <c r="O96" s="183"/>
      <c r="P96" s="183"/>
      <c r="Q96" s="183"/>
      <c r="R96" s="183"/>
      <c r="S96" s="183"/>
      <c r="T96" s="183"/>
      <c r="U96" s="183"/>
      <c r="V96" s="183"/>
      <c r="W96" s="183"/>
      <c r="X96" s="183"/>
      <c r="Y96" s="183"/>
      <c r="Z96" s="183"/>
      <c r="AA96" s="183"/>
      <c r="AB96" s="183"/>
      <c r="AC96" s="183"/>
      <c r="AD96" s="184"/>
    </row>
    <row r="97" spans="4:31" ht="33.6" customHeight="1" x14ac:dyDescent="0.25">
      <c r="D97" s="182" t="s">
        <v>82</v>
      </c>
      <c r="E97" s="182"/>
      <c r="F97" s="182"/>
      <c r="G97" s="182"/>
      <c r="H97" s="183"/>
      <c r="I97" s="183"/>
      <c r="J97" s="183"/>
      <c r="K97" s="183"/>
      <c r="L97" s="183"/>
      <c r="M97" s="183"/>
      <c r="N97" s="183"/>
      <c r="O97" s="183"/>
      <c r="P97" s="183"/>
      <c r="Q97" s="183"/>
      <c r="R97" s="183"/>
      <c r="S97" s="183"/>
      <c r="T97" s="183"/>
      <c r="U97" s="183"/>
      <c r="V97" s="183"/>
      <c r="W97" s="183"/>
      <c r="X97" s="183"/>
      <c r="Y97" s="183"/>
      <c r="Z97" s="183"/>
      <c r="AA97" s="183"/>
      <c r="AB97" s="183"/>
      <c r="AC97" s="183"/>
      <c r="AD97" s="184"/>
    </row>
    <row r="99" spans="4:31" x14ac:dyDescent="0.25">
      <c r="Z99" s="139"/>
      <c r="AA99" s="140"/>
      <c r="AB99" s="140"/>
      <c r="AC99" s="140"/>
      <c r="AD99" s="140"/>
      <c r="AE99" s="141"/>
    </row>
  </sheetData>
  <mergeCells count="43">
    <mergeCell ref="D95:G95"/>
    <mergeCell ref="H95:AD95"/>
    <mergeCell ref="D96:G96"/>
    <mergeCell ref="H96:AD96"/>
    <mergeCell ref="D97:G97"/>
    <mergeCell ref="H97:AD97"/>
    <mergeCell ref="D92:AD92"/>
    <mergeCell ref="D93:G93"/>
    <mergeCell ref="H93:AD93"/>
    <mergeCell ref="D94:G94"/>
    <mergeCell ref="H94:AD94"/>
    <mergeCell ref="U57:AC57"/>
    <mergeCell ref="E59:I59"/>
    <mergeCell ref="E56:AC56"/>
    <mergeCell ref="U59:AC59"/>
    <mergeCell ref="Y10:AC10"/>
    <mergeCell ref="E10:I10"/>
    <mergeCell ref="J10:N10"/>
    <mergeCell ref="O10:S10"/>
    <mergeCell ref="T10:X10"/>
    <mergeCell ref="E61:I61"/>
    <mergeCell ref="E62:I62"/>
    <mergeCell ref="E60:I60"/>
    <mergeCell ref="E57:I57"/>
    <mergeCell ref="J57:T57"/>
    <mergeCell ref="U60:AC60"/>
    <mergeCell ref="U61:AC61"/>
    <mergeCell ref="U62:AC62"/>
    <mergeCell ref="J59:T59"/>
    <mergeCell ref="J60:T60"/>
    <mergeCell ref="J61:T61"/>
    <mergeCell ref="J62:T62"/>
    <mergeCell ref="AH12:AI12"/>
    <mergeCell ref="D2:AE2"/>
    <mergeCell ref="E7:P7"/>
    <mergeCell ref="E8:P8"/>
    <mergeCell ref="R8:V8"/>
    <mergeCell ref="X8:Y8"/>
    <mergeCell ref="AD8:AH8"/>
    <mergeCell ref="AD10:AF10"/>
    <mergeCell ref="C10:D10"/>
    <mergeCell ref="R7:V7"/>
    <mergeCell ref="X7:Y7"/>
  </mergeCells>
  <dataValidations count="1">
    <dataValidation type="list" allowBlank="1" showInputMessage="1" showErrorMessage="1" sqref="E12:AC45" xr:uid="{37A8022F-8BA8-444B-8B72-245841CA069A}">
      <formula1>$AI$13:$AI$15</formula1>
    </dataValidation>
  </dataValidation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PRIMERO SEC</vt:lpstr>
      <vt:lpstr>SEGUNDO SEC</vt:lpstr>
      <vt:lpstr>TERCERO SEC</vt:lpstr>
      <vt:lpstr>CUARTO SEC</vt:lpstr>
      <vt:lpstr>QUINTO SEC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JAEL-SIMAX-PERÚ</cp:lastModifiedBy>
  <dcterms:created xsi:type="dcterms:W3CDTF">2021-07-15T22:15:18Z</dcterms:created>
  <dcterms:modified xsi:type="dcterms:W3CDTF">2024-04-10T16:30:33Z</dcterms:modified>
</cp:coreProperties>
</file>