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JCM 2024 ROUS\"/>
    </mc:Choice>
  </mc:AlternateContent>
  <xr:revisionPtr revIDLastSave="0" documentId="13_ncr:1_{6D1D14A1-EA40-443D-BDC1-C8C62F426AB8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PRIM SEC - A" sheetId="4" r:id="rId1"/>
    <sheet name="PRIM SEC - I" sheetId="11" r:id="rId2"/>
    <sheet name="QUINTO A" sheetId="12" r:id="rId3"/>
    <sheet name="QUINTO B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0" l="1"/>
  <c r="U28" i="10"/>
  <c r="V28" i="10"/>
  <c r="W28" i="10"/>
  <c r="X28" i="10"/>
  <c r="Y28" i="10"/>
  <c r="Z28" i="10"/>
  <c r="AA28" i="10"/>
  <c r="AB28" i="10"/>
  <c r="AC28" i="10"/>
  <c r="T12" i="12"/>
  <c r="U12" i="12"/>
  <c r="V12" i="12"/>
  <c r="W12" i="12"/>
  <c r="X12" i="12"/>
  <c r="Y12" i="12"/>
  <c r="Z12" i="12"/>
  <c r="AA12" i="12"/>
  <c r="AA50" i="12" s="1"/>
  <c r="AB12" i="12"/>
  <c r="AC12" i="12"/>
  <c r="Y51" i="12"/>
  <c r="AC51" i="12"/>
  <c r="T14" i="12"/>
  <c r="U14" i="12"/>
  <c r="V14" i="12"/>
  <c r="W14" i="12"/>
  <c r="AF14" i="12" s="1"/>
  <c r="X14" i="12"/>
  <c r="Y14" i="12"/>
  <c r="Z14" i="12"/>
  <c r="AA14" i="12"/>
  <c r="AB14" i="12"/>
  <c r="AC14" i="12"/>
  <c r="T15" i="12"/>
  <c r="U15" i="12"/>
  <c r="AD15" i="12" s="1"/>
  <c r="V15" i="12"/>
  <c r="W15" i="12"/>
  <c r="X15" i="12"/>
  <c r="Y15" i="12"/>
  <c r="Z15" i="12"/>
  <c r="AA15" i="12"/>
  <c r="AB15" i="12"/>
  <c r="AC15" i="12"/>
  <c r="T16" i="12"/>
  <c r="U16" i="12"/>
  <c r="V16" i="12"/>
  <c r="W16" i="12"/>
  <c r="AE16" i="12" s="1"/>
  <c r="X16" i="12"/>
  <c r="Y16" i="12"/>
  <c r="Z16" i="12"/>
  <c r="AA16" i="12"/>
  <c r="AB16" i="12"/>
  <c r="AC16" i="12"/>
  <c r="T17" i="12"/>
  <c r="U17" i="12"/>
  <c r="AF17" i="12" s="1"/>
  <c r="V17" i="12"/>
  <c r="W17" i="12"/>
  <c r="X17" i="12"/>
  <c r="Y17" i="12"/>
  <c r="Z17" i="12"/>
  <c r="AA17" i="12"/>
  <c r="AB17" i="12"/>
  <c r="AC17" i="12"/>
  <c r="T18" i="12"/>
  <c r="U18" i="12"/>
  <c r="V18" i="12"/>
  <c r="W18" i="12"/>
  <c r="AF18" i="12" s="1"/>
  <c r="X18" i="12"/>
  <c r="Y18" i="12"/>
  <c r="Z18" i="12"/>
  <c r="AA18" i="12"/>
  <c r="AB18" i="12"/>
  <c r="AC18" i="12"/>
  <c r="T19" i="12"/>
  <c r="U19" i="12"/>
  <c r="AD19" i="12" s="1"/>
  <c r="V19" i="12"/>
  <c r="W19" i="12"/>
  <c r="X19" i="12"/>
  <c r="Y19" i="12"/>
  <c r="Z19" i="12"/>
  <c r="AA19" i="12"/>
  <c r="AB19" i="12"/>
  <c r="AC19" i="12"/>
  <c r="T20" i="12"/>
  <c r="U20" i="12"/>
  <c r="V20" i="12"/>
  <c r="W20" i="12"/>
  <c r="AE20" i="12" s="1"/>
  <c r="X20" i="12"/>
  <c r="Y20" i="12"/>
  <c r="Z20" i="12"/>
  <c r="AA20" i="12"/>
  <c r="AB20" i="12"/>
  <c r="AC20" i="12"/>
  <c r="T21" i="12"/>
  <c r="U21" i="12"/>
  <c r="AF21" i="12" s="1"/>
  <c r="V21" i="12"/>
  <c r="W21" i="12"/>
  <c r="X21" i="12"/>
  <c r="Y21" i="12"/>
  <c r="Z21" i="12"/>
  <c r="AA21" i="12"/>
  <c r="AB21" i="12"/>
  <c r="AC21" i="12"/>
  <c r="T22" i="12"/>
  <c r="U22" i="12"/>
  <c r="V22" i="12"/>
  <c r="W22" i="12"/>
  <c r="AF22" i="12" s="1"/>
  <c r="X22" i="12"/>
  <c r="Y22" i="12"/>
  <c r="Z22" i="12"/>
  <c r="AA22" i="12"/>
  <c r="AB22" i="12"/>
  <c r="AC22" i="12"/>
  <c r="T23" i="12"/>
  <c r="U23" i="12"/>
  <c r="AD23" i="12" s="1"/>
  <c r="V23" i="12"/>
  <c r="W23" i="12"/>
  <c r="X23" i="12"/>
  <c r="Y23" i="12"/>
  <c r="Z23" i="12"/>
  <c r="AA23" i="12"/>
  <c r="AB23" i="12"/>
  <c r="AC23" i="12"/>
  <c r="T24" i="12"/>
  <c r="U24" i="12"/>
  <c r="V24" i="12"/>
  <c r="W24" i="12"/>
  <c r="AE24" i="12" s="1"/>
  <c r="X24" i="12"/>
  <c r="Y24" i="12"/>
  <c r="Z24" i="12"/>
  <c r="AA24" i="12"/>
  <c r="AB24" i="12"/>
  <c r="AC24" i="12"/>
  <c r="T25" i="12"/>
  <c r="U25" i="12"/>
  <c r="V25" i="12"/>
  <c r="W25" i="12"/>
  <c r="W51" i="12" s="1"/>
  <c r="X25" i="12"/>
  <c r="Y25" i="12"/>
  <c r="Z25" i="12"/>
  <c r="AA25" i="12"/>
  <c r="AB25" i="12"/>
  <c r="AC25" i="12"/>
  <c r="T26" i="12"/>
  <c r="U26" i="12"/>
  <c r="V26" i="12"/>
  <c r="W26" i="12"/>
  <c r="AF26" i="12" s="1"/>
  <c r="X26" i="12"/>
  <c r="Y26" i="12"/>
  <c r="Z26" i="12"/>
  <c r="AA26" i="12"/>
  <c r="AB26" i="12"/>
  <c r="AC26" i="12"/>
  <c r="T27" i="12"/>
  <c r="U27" i="12"/>
  <c r="AD27" i="12" s="1"/>
  <c r="V27" i="12"/>
  <c r="W27" i="12"/>
  <c r="X27" i="12"/>
  <c r="Y27" i="12"/>
  <c r="Z27" i="12"/>
  <c r="AA27" i="12"/>
  <c r="AB27" i="12"/>
  <c r="AC27" i="12"/>
  <c r="T29" i="12"/>
  <c r="U29" i="12"/>
  <c r="AF29" i="12" s="1"/>
  <c r="V29" i="12"/>
  <c r="W29" i="12"/>
  <c r="X29" i="12"/>
  <c r="Y29" i="12"/>
  <c r="Z29" i="12"/>
  <c r="AA29" i="12"/>
  <c r="AB29" i="12"/>
  <c r="AC29" i="12"/>
  <c r="T30" i="12"/>
  <c r="U30" i="12"/>
  <c r="V30" i="12"/>
  <c r="W30" i="12"/>
  <c r="AF30" i="12" s="1"/>
  <c r="X30" i="12"/>
  <c r="Y30" i="12"/>
  <c r="Z30" i="12"/>
  <c r="AA30" i="12"/>
  <c r="AB30" i="12"/>
  <c r="AC30" i="12"/>
  <c r="T31" i="12"/>
  <c r="U31" i="12"/>
  <c r="AD31" i="12" s="1"/>
  <c r="V31" i="12"/>
  <c r="W31" i="12"/>
  <c r="X31" i="12"/>
  <c r="Y31" i="12"/>
  <c r="Z31" i="12"/>
  <c r="AA31" i="12"/>
  <c r="AB31" i="12"/>
  <c r="AC31" i="12"/>
  <c r="T12" i="4"/>
  <c r="U12" i="4"/>
  <c r="V12" i="4"/>
  <c r="AF12" i="4" s="1"/>
  <c r="W12" i="4"/>
  <c r="AD12" i="4" s="1"/>
  <c r="X12" i="4"/>
  <c r="Y12" i="4"/>
  <c r="Z12" i="4"/>
  <c r="AA12" i="4"/>
  <c r="AB12" i="4"/>
  <c r="AC12" i="4"/>
  <c r="AD13" i="4"/>
  <c r="U13" i="4"/>
  <c r="AE13" i="4" s="1"/>
  <c r="V13" i="4"/>
  <c r="W13" i="4"/>
  <c r="X13" i="4"/>
  <c r="Y13" i="4"/>
  <c r="Z13" i="4"/>
  <c r="AA13" i="4"/>
  <c r="AB13" i="4"/>
  <c r="AC13" i="4"/>
  <c r="U14" i="4"/>
  <c r="V14" i="4"/>
  <c r="AD14" i="4" s="1"/>
  <c r="W14" i="4"/>
  <c r="AF14" i="4" s="1"/>
  <c r="X14" i="4"/>
  <c r="Y14" i="4"/>
  <c r="Z14" i="4"/>
  <c r="AA14" i="4"/>
  <c r="AB14" i="4"/>
  <c r="AE15" i="4"/>
  <c r="U15" i="4"/>
  <c r="V15" i="4"/>
  <c r="W15" i="4"/>
  <c r="X15" i="4"/>
  <c r="Y15" i="4"/>
  <c r="Z15" i="4"/>
  <c r="AA15" i="4"/>
  <c r="AB15" i="4"/>
  <c r="T16" i="4"/>
  <c r="U16" i="4"/>
  <c r="V16" i="4"/>
  <c r="AF16" i="4" s="1"/>
  <c r="W16" i="4"/>
  <c r="AD16" i="4" s="1"/>
  <c r="X16" i="4"/>
  <c r="Y16" i="4"/>
  <c r="Z16" i="4"/>
  <c r="AA16" i="4"/>
  <c r="AB16" i="4"/>
  <c r="T17" i="4"/>
  <c r="AD17" i="4" s="1"/>
  <c r="U17" i="4"/>
  <c r="AE17" i="4" s="1"/>
  <c r="V17" i="4"/>
  <c r="W17" i="4"/>
  <c r="X17" i="4"/>
  <c r="Y17" i="4"/>
  <c r="Z17" i="4"/>
  <c r="AA17" i="4"/>
  <c r="AB17" i="4"/>
  <c r="AC17" i="4"/>
  <c r="U18" i="4"/>
  <c r="V18" i="4"/>
  <c r="AD18" i="4" s="1"/>
  <c r="W18" i="4"/>
  <c r="AF18" i="4" s="1"/>
  <c r="X18" i="4"/>
  <c r="Y18" i="4"/>
  <c r="Z18" i="4"/>
  <c r="AA18" i="4"/>
  <c r="AB18" i="4"/>
  <c r="AC18" i="4"/>
  <c r="AE19" i="4"/>
  <c r="U19" i="4"/>
  <c r="AF19" i="4" s="1"/>
  <c r="V19" i="4"/>
  <c r="W19" i="4"/>
  <c r="X19" i="4"/>
  <c r="Y19" i="4"/>
  <c r="Z19" i="4"/>
  <c r="AA19" i="4"/>
  <c r="AB19" i="4"/>
  <c r="AC19" i="4"/>
  <c r="U20" i="4"/>
  <c r="V20" i="4"/>
  <c r="W20" i="4"/>
  <c r="AF20" i="4" s="1"/>
  <c r="X20" i="4"/>
  <c r="Y20" i="4"/>
  <c r="Z20" i="4"/>
  <c r="AA20" i="4"/>
  <c r="AB20" i="4"/>
  <c r="AC20" i="4"/>
  <c r="T21" i="4"/>
  <c r="U21" i="4"/>
  <c r="AD21" i="4" s="1"/>
  <c r="V21" i="4"/>
  <c r="W21" i="4"/>
  <c r="X21" i="4"/>
  <c r="Y21" i="4"/>
  <c r="Z21" i="4"/>
  <c r="AA21" i="4"/>
  <c r="AB21" i="4"/>
  <c r="AC21" i="4"/>
  <c r="T22" i="4"/>
  <c r="U22" i="4"/>
  <c r="V22" i="4"/>
  <c r="W22" i="4"/>
  <c r="X22" i="4"/>
  <c r="Y22" i="4"/>
  <c r="Z22" i="4"/>
  <c r="AA22" i="4"/>
  <c r="AB22" i="4"/>
  <c r="AC22" i="4"/>
  <c r="T23" i="4"/>
  <c r="U23" i="4"/>
  <c r="V23" i="4"/>
  <c r="W23" i="4"/>
  <c r="X23" i="4"/>
  <c r="Y23" i="4"/>
  <c r="Z23" i="4"/>
  <c r="AA23" i="4"/>
  <c r="AB23" i="4"/>
  <c r="AC23" i="4"/>
  <c r="U24" i="4"/>
  <c r="V24" i="4"/>
  <c r="W24" i="4"/>
  <c r="X24" i="4"/>
  <c r="Y24" i="4"/>
  <c r="Z24" i="4"/>
  <c r="AA24" i="4"/>
  <c r="AB24" i="4"/>
  <c r="AC24" i="4"/>
  <c r="T25" i="4"/>
  <c r="U25" i="4"/>
  <c r="V25" i="4"/>
  <c r="W25" i="4"/>
  <c r="X25" i="4"/>
  <c r="Y25" i="4"/>
  <c r="Z25" i="4"/>
  <c r="AA25" i="4"/>
  <c r="AB25" i="4"/>
  <c r="AC25" i="4"/>
  <c r="T26" i="4"/>
  <c r="U26" i="4"/>
  <c r="V26" i="4"/>
  <c r="W26" i="4"/>
  <c r="X26" i="4"/>
  <c r="Y26" i="4"/>
  <c r="Z26" i="4"/>
  <c r="AA26" i="4"/>
  <c r="AB26" i="4"/>
  <c r="AC26" i="4"/>
  <c r="T27" i="4"/>
  <c r="U27" i="4"/>
  <c r="V27" i="4"/>
  <c r="W27" i="4"/>
  <c r="X27" i="4"/>
  <c r="Y27" i="4"/>
  <c r="Z27" i="4"/>
  <c r="AA27" i="4"/>
  <c r="AB27" i="4"/>
  <c r="AC27" i="4"/>
  <c r="T28" i="4"/>
  <c r="U28" i="4"/>
  <c r="V28" i="4"/>
  <c r="W28" i="4"/>
  <c r="X28" i="4"/>
  <c r="Y28" i="4"/>
  <c r="Z28" i="4"/>
  <c r="AA28" i="4"/>
  <c r="AB28" i="4"/>
  <c r="AC28" i="4"/>
  <c r="T29" i="4"/>
  <c r="U29" i="4"/>
  <c r="V29" i="4"/>
  <c r="W29" i="4"/>
  <c r="X29" i="4"/>
  <c r="Y29" i="4"/>
  <c r="Z29" i="4"/>
  <c r="AA29" i="4"/>
  <c r="AB29" i="4"/>
  <c r="AC29" i="4"/>
  <c r="T30" i="4"/>
  <c r="U30" i="4"/>
  <c r="V30" i="4"/>
  <c r="W30" i="4"/>
  <c r="X30" i="4"/>
  <c r="Y30" i="4"/>
  <c r="Z30" i="4"/>
  <c r="AA30" i="4"/>
  <c r="AB30" i="4"/>
  <c r="AC30" i="4"/>
  <c r="T31" i="4"/>
  <c r="U31" i="4"/>
  <c r="V31" i="4"/>
  <c r="W31" i="4"/>
  <c r="X31" i="4"/>
  <c r="Y31" i="4"/>
  <c r="Z31" i="4"/>
  <c r="AA31" i="4"/>
  <c r="AB31" i="4"/>
  <c r="AC31" i="4"/>
  <c r="T32" i="4"/>
  <c r="U32" i="4"/>
  <c r="V32" i="4"/>
  <c r="W32" i="4"/>
  <c r="X32" i="4"/>
  <c r="Y32" i="4"/>
  <c r="Z32" i="4"/>
  <c r="AA32" i="4"/>
  <c r="AB32" i="4"/>
  <c r="AC32" i="4"/>
  <c r="AE12" i="4"/>
  <c r="AF13" i="4"/>
  <c r="AD15" i="4"/>
  <c r="AE16" i="4"/>
  <c r="AF17" i="4"/>
  <c r="AD19" i="4"/>
  <c r="AE20" i="4"/>
  <c r="AF21" i="4"/>
  <c r="T12" i="10"/>
  <c r="U12" i="10"/>
  <c r="V12" i="10"/>
  <c r="W12" i="10"/>
  <c r="X12" i="10"/>
  <c r="Y12" i="10"/>
  <c r="AA12" i="10"/>
  <c r="AB12" i="10"/>
  <c r="AC12" i="10"/>
  <c r="T13" i="10"/>
  <c r="AD13" i="10" s="1"/>
  <c r="U13" i="10"/>
  <c r="V13" i="10"/>
  <c r="W13" i="10"/>
  <c r="X13" i="10"/>
  <c r="Y13" i="10"/>
  <c r="Z13" i="10"/>
  <c r="AA13" i="10"/>
  <c r="AB13" i="10"/>
  <c r="AC13" i="10"/>
  <c r="T14" i="10"/>
  <c r="U14" i="10"/>
  <c r="V14" i="10"/>
  <c r="AE14" i="10" s="1"/>
  <c r="W14" i="10"/>
  <c r="X14" i="10"/>
  <c r="Y14" i="10"/>
  <c r="Z14" i="10"/>
  <c r="AA14" i="10"/>
  <c r="AB14" i="10"/>
  <c r="AC14" i="10"/>
  <c r="T16" i="10"/>
  <c r="U16" i="10"/>
  <c r="V16" i="10"/>
  <c r="W16" i="10"/>
  <c r="X16" i="10"/>
  <c r="Y16" i="10"/>
  <c r="Z16" i="10"/>
  <c r="AA16" i="10"/>
  <c r="AB16" i="10"/>
  <c r="AC16" i="10"/>
  <c r="T17" i="10"/>
  <c r="U17" i="10"/>
  <c r="V17" i="10"/>
  <c r="W17" i="10"/>
  <c r="X17" i="10"/>
  <c r="Y17" i="10"/>
  <c r="Z17" i="10"/>
  <c r="AA17" i="10"/>
  <c r="AB17" i="10"/>
  <c r="AC17" i="10"/>
  <c r="T19" i="10"/>
  <c r="U19" i="10"/>
  <c r="V19" i="10"/>
  <c r="W19" i="10"/>
  <c r="X19" i="10"/>
  <c r="Y19" i="10"/>
  <c r="Z19" i="10"/>
  <c r="AA19" i="10"/>
  <c r="AB19" i="10"/>
  <c r="AC19" i="10"/>
  <c r="T20" i="10"/>
  <c r="U20" i="10"/>
  <c r="V20" i="10"/>
  <c r="W20" i="10"/>
  <c r="X20" i="10"/>
  <c r="Y20" i="10"/>
  <c r="Z20" i="10"/>
  <c r="AA20" i="10"/>
  <c r="AB20" i="10"/>
  <c r="AC20" i="10"/>
  <c r="T21" i="10"/>
  <c r="U21" i="10"/>
  <c r="V21" i="10"/>
  <c r="W21" i="10"/>
  <c r="X21" i="10"/>
  <c r="Y21" i="10"/>
  <c r="Z21" i="10"/>
  <c r="AA21" i="10"/>
  <c r="AB21" i="10"/>
  <c r="AC21" i="10"/>
  <c r="T22" i="10"/>
  <c r="U22" i="10"/>
  <c r="V22" i="10"/>
  <c r="W22" i="10"/>
  <c r="X22" i="10"/>
  <c r="Y22" i="10"/>
  <c r="Z22" i="10"/>
  <c r="AA22" i="10"/>
  <c r="AB22" i="10"/>
  <c r="AC22" i="10"/>
  <c r="T23" i="10"/>
  <c r="U23" i="10"/>
  <c r="V23" i="10"/>
  <c r="W23" i="10"/>
  <c r="X23" i="10"/>
  <c r="Y23" i="10"/>
  <c r="Z23" i="10"/>
  <c r="AA23" i="10"/>
  <c r="AB23" i="10"/>
  <c r="AC23" i="10"/>
  <c r="T24" i="10"/>
  <c r="U24" i="10"/>
  <c r="V24" i="10"/>
  <c r="W24" i="10"/>
  <c r="X24" i="10"/>
  <c r="Y24" i="10"/>
  <c r="Z24" i="10"/>
  <c r="AA24" i="10"/>
  <c r="AB24" i="10"/>
  <c r="AC24" i="10"/>
  <c r="T25" i="10"/>
  <c r="U25" i="10"/>
  <c r="V25" i="10"/>
  <c r="W25" i="10"/>
  <c r="X25" i="10"/>
  <c r="Y25" i="10"/>
  <c r="Z25" i="10"/>
  <c r="AA25" i="10"/>
  <c r="AB25" i="10"/>
  <c r="AC25" i="10"/>
  <c r="T26" i="10"/>
  <c r="U26" i="10"/>
  <c r="V26" i="10"/>
  <c r="W26" i="10"/>
  <c r="X26" i="10"/>
  <c r="Y26" i="10"/>
  <c r="Z26" i="10"/>
  <c r="AA26" i="10"/>
  <c r="AB26" i="10"/>
  <c r="AC26" i="10"/>
  <c r="T27" i="10"/>
  <c r="U27" i="10"/>
  <c r="V27" i="10"/>
  <c r="W27" i="10"/>
  <c r="X27" i="10"/>
  <c r="Y27" i="10"/>
  <c r="Z27" i="10"/>
  <c r="AA27" i="10"/>
  <c r="AB27" i="10"/>
  <c r="AC27" i="10"/>
  <c r="T29" i="10"/>
  <c r="U29" i="10"/>
  <c r="V29" i="10"/>
  <c r="W29" i="10"/>
  <c r="X29" i="10"/>
  <c r="Y29" i="10"/>
  <c r="Z29" i="10"/>
  <c r="AA29" i="10"/>
  <c r="AB29" i="10"/>
  <c r="AC29" i="10"/>
  <c r="T30" i="10"/>
  <c r="U30" i="10"/>
  <c r="V30" i="10"/>
  <c r="W30" i="10"/>
  <c r="X30" i="10"/>
  <c r="Y30" i="10"/>
  <c r="Z30" i="10"/>
  <c r="AA30" i="10"/>
  <c r="AB30" i="10"/>
  <c r="AC30" i="10"/>
  <c r="AD17" i="10"/>
  <c r="AF19" i="10"/>
  <c r="T25" i="11"/>
  <c r="U25" i="11"/>
  <c r="V25" i="11"/>
  <c r="W25" i="11"/>
  <c r="X25" i="11"/>
  <c r="Y25" i="11"/>
  <c r="Z25" i="11"/>
  <c r="AA25" i="11"/>
  <c r="AB25" i="11"/>
  <c r="AC25" i="11"/>
  <c r="T32" i="11"/>
  <c r="U32" i="11"/>
  <c r="V32" i="11"/>
  <c r="W32" i="11"/>
  <c r="X32" i="11"/>
  <c r="Y32" i="11"/>
  <c r="AA32" i="11"/>
  <c r="AB32" i="11"/>
  <c r="AC32" i="11"/>
  <c r="T28" i="11"/>
  <c r="U28" i="11"/>
  <c r="V28" i="11"/>
  <c r="W28" i="11"/>
  <c r="X28" i="11"/>
  <c r="Y28" i="11"/>
  <c r="Z28" i="11"/>
  <c r="AA28" i="11"/>
  <c r="AB28" i="11"/>
  <c r="AC28" i="11"/>
  <c r="T27" i="11"/>
  <c r="U27" i="11"/>
  <c r="V27" i="11"/>
  <c r="W27" i="11"/>
  <c r="X27" i="11"/>
  <c r="Y27" i="11"/>
  <c r="Z27" i="11"/>
  <c r="AA27" i="11"/>
  <c r="AB27" i="11"/>
  <c r="AC27" i="11"/>
  <c r="T15" i="11"/>
  <c r="T50" i="11" s="1"/>
  <c r="U15" i="11"/>
  <c r="V15" i="11"/>
  <c r="W15" i="11"/>
  <c r="X15" i="11"/>
  <c r="Y15" i="11"/>
  <c r="Z15" i="11"/>
  <c r="AA15" i="11"/>
  <c r="AB15" i="11"/>
  <c r="AC15" i="11"/>
  <c r="T19" i="11"/>
  <c r="U19" i="11"/>
  <c r="V19" i="11"/>
  <c r="W19" i="11"/>
  <c r="X19" i="11"/>
  <c r="Y19" i="11"/>
  <c r="Z19" i="11"/>
  <c r="AA19" i="11"/>
  <c r="AB19" i="11"/>
  <c r="AC19" i="11"/>
  <c r="T31" i="11"/>
  <c r="U31" i="11"/>
  <c r="V31" i="11"/>
  <c r="W31" i="11"/>
  <c r="X31" i="11"/>
  <c r="Y31" i="11"/>
  <c r="Z31" i="11"/>
  <c r="AA31" i="11"/>
  <c r="AB31" i="11"/>
  <c r="AC31" i="11"/>
  <c r="T22" i="11"/>
  <c r="U22" i="11"/>
  <c r="V22" i="11"/>
  <c r="W22" i="11"/>
  <c r="X22" i="11"/>
  <c r="Y22" i="11"/>
  <c r="Z22" i="11"/>
  <c r="AA22" i="11"/>
  <c r="AB22" i="11"/>
  <c r="AC22" i="11"/>
  <c r="T21" i="11"/>
  <c r="U21" i="11"/>
  <c r="V21" i="11"/>
  <c r="W21" i="11"/>
  <c r="X21" i="11"/>
  <c r="Y21" i="11"/>
  <c r="Z21" i="11"/>
  <c r="AA21" i="11"/>
  <c r="AB21" i="11"/>
  <c r="AC21" i="11"/>
  <c r="T12" i="11"/>
  <c r="U12" i="11"/>
  <c r="V12" i="11"/>
  <c r="W12" i="11"/>
  <c r="X12" i="11"/>
  <c r="Y12" i="11"/>
  <c r="Z12" i="11"/>
  <c r="AA12" i="11"/>
  <c r="AB12" i="11"/>
  <c r="AC12" i="11"/>
  <c r="T16" i="11"/>
  <c r="U16" i="11"/>
  <c r="V16" i="11"/>
  <c r="W16" i="11"/>
  <c r="X16" i="11"/>
  <c r="Y16" i="11"/>
  <c r="Z16" i="11"/>
  <c r="AA16" i="11"/>
  <c r="AB16" i="11"/>
  <c r="AC16" i="11"/>
  <c r="T18" i="11"/>
  <c r="U18" i="11"/>
  <c r="V18" i="11"/>
  <c r="W18" i="11"/>
  <c r="X18" i="11"/>
  <c r="Y18" i="11"/>
  <c r="Z18" i="11"/>
  <c r="AA18" i="11"/>
  <c r="AB18" i="11"/>
  <c r="AC18" i="11"/>
  <c r="T17" i="11"/>
  <c r="U17" i="11"/>
  <c r="V17" i="11"/>
  <c r="W17" i="11"/>
  <c r="X17" i="11"/>
  <c r="Y17" i="11"/>
  <c r="Z17" i="11"/>
  <c r="AA17" i="11"/>
  <c r="AB17" i="11"/>
  <c r="AC17" i="11"/>
  <c r="T13" i="11"/>
  <c r="U13" i="11"/>
  <c r="V13" i="11"/>
  <c r="W13" i="11"/>
  <c r="X13" i="11"/>
  <c r="Y13" i="11"/>
  <c r="Z13" i="11"/>
  <c r="AA13" i="11"/>
  <c r="AB13" i="11"/>
  <c r="AC13" i="11"/>
  <c r="T29" i="11"/>
  <c r="U29" i="11"/>
  <c r="V29" i="11"/>
  <c r="W29" i="11"/>
  <c r="X29" i="11"/>
  <c r="Y29" i="11"/>
  <c r="Z29" i="11"/>
  <c r="AA29" i="11"/>
  <c r="AB29" i="11"/>
  <c r="AC29" i="11"/>
  <c r="G74" i="12"/>
  <c r="F74" i="12"/>
  <c r="E74" i="12"/>
  <c r="H74" i="12" s="1"/>
  <c r="AB51" i="12"/>
  <c r="AA51" i="12"/>
  <c r="Z51" i="12"/>
  <c r="X51" i="12"/>
  <c r="V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AB50" i="12"/>
  <c r="Z50" i="12"/>
  <c r="X50" i="12"/>
  <c r="V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AC49" i="12"/>
  <c r="AB49" i="12"/>
  <c r="Z49" i="12"/>
  <c r="Y49" i="12"/>
  <c r="X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AF45" i="12"/>
  <c r="AE45" i="12"/>
  <c r="AD45" i="12"/>
  <c r="AF44" i="12"/>
  <c r="AE44" i="12"/>
  <c r="AD44" i="12"/>
  <c r="AF43" i="12"/>
  <c r="AE43" i="12"/>
  <c r="AD43" i="12"/>
  <c r="AF42" i="12"/>
  <c r="AE42" i="12"/>
  <c r="AD42" i="12"/>
  <c r="AF41" i="12"/>
  <c r="AE41" i="12"/>
  <c r="AD41" i="12"/>
  <c r="AF40" i="12"/>
  <c r="AE40" i="12"/>
  <c r="AD40" i="12"/>
  <c r="AF39" i="12"/>
  <c r="AE39" i="12"/>
  <c r="AD39" i="12"/>
  <c r="AF38" i="12"/>
  <c r="AE38" i="12"/>
  <c r="AD38" i="12"/>
  <c r="AF37" i="12"/>
  <c r="AE37" i="12"/>
  <c r="AD37" i="12"/>
  <c r="AF36" i="12"/>
  <c r="AE36" i="12"/>
  <c r="AD36" i="12"/>
  <c r="AF35" i="12"/>
  <c r="AE35" i="12"/>
  <c r="AD35" i="12"/>
  <c r="AF34" i="12"/>
  <c r="AE34" i="12"/>
  <c r="AD34" i="12"/>
  <c r="AF33" i="12"/>
  <c r="AE33" i="12"/>
  <c r="AD33" i="12"/>
  <c r="AF32" i="12"/>
  <c r="AE32" i="12"/>
  <c r="AD32" i="12"/>
  <c r="AE31" i="12"/>
  <c r="AD30" i="12"/>
  <c r="AE27" i="12"/>
  <c r="AD26" i="12"/>
  <c r="AF24" i="12"/>
  <c r="AE23" i="12"/>
  <c r="AD22" i="12"/>
  <c r="AF20" i="12"/>
  <c r="AE19" i="12"/>
  <c r="AD18" i="12"/>
  <c r="AF16" i="12"/>
  <c r="AE15" i="12"/>
  <c r="AD14" i="12"/>
  <c r="AF12" i="12"/>
  <c r="AC51" i="11"/>
  <c r="X51" i="11"/>
  <c r="U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AC50" i="11"/>
  <c r="AB50" i="11"/>
  <c r="Y50" i="11"/>
  <c r="X50" i="11"/>
  <c r="U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AC49" i="11"/>
  <c r="Y49" i="11"/>
  <c r="X49" i="11"/>
  <c r="U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AF45" i="11"/>
  <c r="AE45" i="11"/>
  <c r="AD45" i="11"/>
  <c r="AF44" i="11"/>
  <c r="AE44" i="11"/>
  <c r="AD44" i="11"/>
  <c r="AF43" i="11"/>
  <c r="AE43" i="11"/>
  <c r="AD43" i="11"/>
  <c r="AF42" i="11"/>
  <c r="AE42" i="11"/>
  <c r="AD42" i="11"/>
  <c r="AF41" i="11"/>
  <c r="AE41" i="11"/>
  <c r="AD41" i="11"/>
  <c r="AF40" i="11"/>
  <c r="AE40" i="11"/>
  <c r="AD40" i="11"/>
  <c r="AF39" i="11"/>
  <c r="AE39" i="11"/>
  <c r="AD39" i="11"/>
  <c r="AF38" i="11"/>
  <c r="AE38" i="11"/>
  <c r="AD38" i="11"/>
  <c r="AF37" i="11"/>
  <c r="AE37" i="11"/>
  <c r="AD37" i="11"/>
  <c r="AF36" i="11"/>
  <c r="AE36" i="11"/>
  <c r="AD36" i="11"/>
  <c r="AF35" i="11"/>
  <c r="AE35" i="11"/>
  <c r="AD35" i="11"/>
  <c r="AF34" i="11"/>
  <c r="AE34" i="11"/>
  <c r="AD34" i="11"/>
  <c r="AF33" i="11"/>
  <c r="AE33" i="11"/>
  <c r="AD33" i="11"/>
  <c r="AE32" i="11"/>
  <c r="AD32" i="11"/>
  <c r="AD31" i="11"/>
  <c r="AF30" i="11"/>
  <c r="AE30" i="11"/>
  <c r="AD30" i="11"/>
  <c r="AF29" i="11"/>
  <c r="AE29" i="11"/>
  <c r="AD29" i="11"/>
  <c r="AF28" i="11"/>
  <c r="AD28" i="11"/>
  <c r="AE27" i="11"/>
  <c r="AF26" i="11"/>
  <c r="AE26" i="11"/>
  <c r="AD26" i="11"/>
  <c r="AD25" i="11"/>
  <c r="AF22" i="11"/>
  <c r="AE22" i="11"/>
  <c r="AD22" i="11"/>
  <c r="AF21" i="11"/>
  <c r="AE21" i="11"/>
  <c r="AD21" i="11"/>
  <c r="AF20" i="11"/>
  <c r="AE20" i="11"/>
  <c r="AD20" i="11"/>
  <c r="AF19" i="11"/>
  <c r="AE19" i="11"/>
  <c r="AD19" i="11"/>
  <c r="AD18" i="11"/>
  <c r="AF17" i="11"/>
  <c r="AE17" i="11"/>
  <c r="AF16" i="11"/>
  <c r="AD16" i="11"/>
  <c r="AF15" i="11"/>
  <c r="AD15" i="11"/>
  <c r="AF14" i="11"/>
  <c r="AE14" i="11"/>
  <c r="AD14" i="11"/>
  <c r="AF13" i="11"/>
  <c r="AE13" i="11"/>
  <c r="AD13" i="11"/>
  <c r="AF12" i="11"/>
  <c r="AE12" i="11"/>
  <c r="AD12" i="11"/>
  <c r="AF25" i="12" l="1"/>
  <c r="W50" i="12"/>
  <c r="AE17" i="10"/>
  <c r="AD16" i="10"/>
  <c r="AD20" i="10"/>
  <c r="AD19" i="10"/>
  <c r="AF14" i="10"/>
  <c r="AE13" i="10"/>
  <c r="AD12" i="10"/>
  <c r="AE14" i="12"/>
  <c r="AF15" i="12"/>
  <c r="AD17" i="12"/>
  <c r="AE18" i="12"/>
  <c r="AF19" i="12"/>
  <c r="AD21" i="12"/>
  <c r="AE22" i="12"/>
  <c r="AF23" i="12"/>
  <c r="AD25" i="12"/>
  <c r="AE26" i="12"/>
  <c r="AF27" i="12"/>
  <c r="AD29" i="12"/>
  <c r="AE30" i="12"/>
  <c r="AF31" i="12"/>
  <c r="U50" i="12"/>
  <c r="Y50" i="12"/>
  <c r="Y52" i="12" s="1"/>
  <c r="AC50" i="12"/>
  <c r="U60" i="12" s="1"/>
  <c r="AD16" i="12"/>
  <c r="AE17" i="12"/>
  <c r="AD20" i="12"/>
  <c r="AE21" i="12"/>
  <c r="AD24" i="12"/>
  <c r="AE25" i="12"/>
  <c r="AE29" i="12"/>
  <c r="W49" i="12"/>
  <c r="W52" i="12" s="1"/>
  <c r="AA49" i="12"/>
  <c r="AA52" i="12" s="1"/>
  <c r="U51" i="12"/>
  <c r="J61" i="12" s="1"/>
  <c r="AD12" i="12"/>
  <c r="AE12" i="12"/>
  <c r="T52" i="12"/>
  <c r="X52" i="12"/>
  <c r="AB52" i="12"/>
  <c r="AE21" i="4"/>
  <c r="AE18" i="4"/>
  <c r="AF15" i="4"/>
  <c r="AE14" i="4"/>
  <c r="AD20" i="4"/>
  <c r="AF20" i="10"/>
  <c r="AE19" i="10"/>
  <c r="AF16" i="10"/>
  <c r="AD14" i="10"/>
  <c r="AF12" i="10"/>
  <c r="AE20" i="10"/>
  <c r="AF17" i="10"/>
  <c r="AE16" i="10"/>
  <c r="AF13" i="10"/>
  <c r="AE12" i="10"/>
  <c r="AB51" i="11"/>
  <c r="AD17" i="11"/>
  <c r="AF25" i="11"/>
  <c r="Y51" i="11"/>
  <c r="Y52" i="11" s="1"/>
  <c r="AE16" i="11"/>
  <c r="AF31" i="11"/>
  <c r="AE15" i="11"/>
  <c r="AE28" i="11"/>
  <c r="Z49" i="11"/>
  <c r="V51" i="11"/>
  <c r="AF32" i="11"/>
  <c r="V52" i="12"/>
  <c r="Z52" i="12"/>
  <c r="AF18" i="11"/>
  <c r="AD27" i="11"/>
  <c r="J52" i="12"/>
  <c r="N52" i="12"/>
  <c r="F52" i="12"/>
  <c r="R52" i="12"/>
  <c r="I52" i="12"/>
  <c r="M52" i="12"/>
  <c r="Q52" i="12"/>
  <c r="E61" i="12"/>
  <c r="P52" i="12"/>
  <c r="U61" i="12"/>
  <c r="L52" i="12"/>
  <c r="G52" i="12"/>
  <c r="K52" i="12"/>
  <c r="O52" i="12"/>
  <c r="S52" i="12"/>
  <c r="U59" i="12"/>
  <c r="H52" i="12"/>
  <c r="E52" i="12"/>
  <c r="E60" i="12"/>
  <c r="AE25" i="11"/>
  <c r="Z51" i="11"/>
  <c r="Z50" i="11"/>
  <c r="Z52" i="11" s="1"/>
  <c r="V49" i="11"/>
  <c r="AF27" i="11"/>
  <c r="AE31" i="11"/>
  <c r="V50" i="11"/>
  <c r="AE18" i="11"/>
  <c r="AA50" i="11"/>
  <c r="W50" i="11"/>
  <c r="T49" i="11"/>
  <c r="T51" i="11"/>
  <c r="AB49" i="11"/>
  <c r="AB52" i="11" s="1"/>
  <c r="AA49" i="11"/>
  <c r="W49" i="11"/>
  <c r="R52" i="11"/>
  <c r="N52" i="11"/>
  <c r="W51" i="11"/>
  <c r="AA51" i="11"/>
  <c r="J52" i="11"/>
  <c r="E60" i="11"/>
  <c r="F52" i="11"/>
  <c r="X61" i="11"/>
  <c r="AC52" i="11"/>
  <c r="G52" i="11"/>
  <c r="K52" i="11"/>
  <c r="O52" i="11"/>
  <c r="S52" i="11"/>
  <c r="X52" i="11"/>
  <c r="U52" i="11"/>
  <c r="Q52" i="11"/>
  <c r="P52" i="11"/>
  <c r="I52" i="11"/>
  <c r="L52" i="11"/>
  <c r="X59" i="11"/>
  <c r="E52" i="11"/>
  <c r="M52" i="11"/>
  <c r="X60" i="11"/>
  <c r="E59" i="12"/>
  <c r="H52" i="11"/>
  <c r="E59" i="11"/>
  <c r="AC52" i="12" l="1"/>
  <c r="J59" i="12"/>
  <c r="AD50" i="12"/>
  <c r="U52" i="12"/>
  <c r="AD51" i="12"/>
  <c r="J60" i="12"/>
  <c r="AD60" i="12" s="1"/>
  <c r="G73" i="12" s="1"/>
  <c r="AD49" i="12"/>
  <c r="E61" i="11"/>
  <c r="AD61" i="12"/>
  <c r="E75" i="12" s="1"/>
  <c r="U62" i="12"/>
  <c r="G68" i="12" s="1"/>
  <c r="V52" i="11"/>
  <c r="J60" i="11"/>
  <c r="AD60" i="11" s="1"/>
  <c r="AD50" i="11"/>
  <c r="W52" i="11"/>
  <c r="AA52" i="11"/>
  <c r="J61" i="11"/>
  <c r="AD61" i="11" s="1"/>
  <c r="T52" i="11"/>
  <c r="J59" i="11"/>
  <c r="AD59" i="11" s="1"/>
  <c r="AD51" i="11"/>
  <c r="AD49" i="11"/>
  <c r="X62" i="11"/>
  <c r="G66" i="11" s="1"/>
  <c r="AD59" i="12"/>
  <c r="G72" i="12" s="1"/>
  <c r="E62" i="12"/>
  <c r="E62" i="11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E50" i="10"/>
  <c r="E49" i="10"/>
  <c r="E48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E50" i="4"/>
  <c r="AD52" i="12" l="1"/>
  <c r="AE52" i="12" s="1"/>
  <c r="J62" i="12"/>
  <c r="F67" i="12" s="1"/>
  <c r="G75" i="12"/>
  <c r="F75" i="12"/>
  <c r="G66" i="12"/>
  <c r="G67" i="12"/>
  <c r="E73" i="12"/>
  <c r="F73" i="12"/>
  <c r="J62" i="11"/>
  <c r="F68" i="11" s="1"/>
  <c r="AD52" i="11"/>
  <c r="AE49" i="11" s="1"/>
  <c r="G67" i="11"/>
  <c r="G68" i="11"/>
  <c r="F72" i="12"/>
  <c r="E68" i="12"/>
  <c r="E67" i="12"/>
  <c r="E66" i="12"/>
  <c r="AE50" i="12"/>
  <c r="E72" i="12"/>
  <c r="E67" i="11"/>
  <c r="E68" i="11"/>
  <c r="E66" i="11"/>
  <c r="AD49" i="4"/>
  <c r="AD50" i="4"/>
  <c r="E59" i="4"/>
  <c r="J59" i="4"/>
  <c r="AE51" i="12" l="1"/>
  <c r="AE49" i="12"/>
  <c r="AD62" i="12"/>
  <c r="F66" i="12"/>
  <c r="F68" i="12"/>
  <c r="G69" i="12"/>
  <c r="H75" i="12"/>
  <c r="H73" i="12"/>
  <c r="H72" i="12"/>
  <c r="AD62" i="11"/>
  <c r="F66" i="11"/>
  <c r="F67" i="11"/>
  <c r="AE50" i="11"/>
  <c r="AE51" i="11"/>
  <c r="AE52" i="11"/>
  <c r="G69" i="11"/>
  <c r="E69" i="12"/>
  <c r="E69" i="11"/>
  <c r="U59" i="10"/>
  <c r="U60" i="10"/>
  <c r="U58" i="10"/>
  <c r="J59" i="10"/>
  <c r="J60" i="10"/>
  <c r="J58" i="10"/>
  <c r="E59" i="10"/>
  <c r="E60" i="10"/>
  <c r="E58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AD50" i="10"/>
  <c r="AD49" i="10"/>
  <c r="AD48" i="10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F69" i="12" l="1"/>
  <c r="F69" i="11"/>
  <c r="AD60" i="10"/>
  <c r="G74" i="10" s="1"/>
  <c r="E61" i="10"/>
  <c r="J61" i="10"/>
  <c r="AD51" i="10"/>
  <c r="AD58" i="10"/>
  <c r="U61" i="10"/>
  <c r="G65" i="10" s="1"/>
  <c r="E73" i="10"/>
  <c r="AD59" i="10"/>
  <c r="J62" i="4"/>
  <c r="F67" i="4" s="1"/>
  <c r="X62" i="4"/>
  <c r="G68" i="4" s="1"/>
  <c r="AD60" i="4"/>
  <c r="AD59" i="4"/>
  <c r="AD61" i="4"/>
  <c r="AD52" i="4"/>
  <c r="E62" i="4"/>
  <c r="E66" i="4" s="1"/>
  <c r="F74" i="10" l="1"/>
  <c r="E74" i="10"/>
  <c r="AE52" i="4"/>
  <c r="AE49" i="4"/>
  <c r="AE51" i="10"/>
  <c r="F65" i="10"/>
  <c r="F67" i="10"/>
  <c r="F66" i="10"/>
  <c r="AE49" i="10"/>
  <c r="F73" i="10"/>
  <c r="AE48" i="10"/>
  <c r="G66" i="10"/>
  <c r="G73" i="10"/>
  <c r="AE50" i="10"/>
  <c r="G67" i="10"/>
  <c r="G72" i="10"/>
  <c r="F72" i="10"/>
  <c r="E72" i="10"/>
  <c r="F71" i="10"/>
  <c r="G71" i="10"/>
  <c r="E71" i="10"/>
  <c r="AD61" i="10"/>
  <c r="E67" i="10"/>
  <c r="E66" i="10"/>
  <c r="E65" i="10"/>
  <c r="F68" i="4"/>
  <c r="F66" i="4"/>
  <c r="G66" i="4"/>
  <c r="G67" i="4"/>
  <c r="E67" i="4"/>
  <c r="E68" i="4"/>
  <c r="AE51" i="4"/>
  <c r="AD62" i="4"/>
  <c r="AE50" i="4"/>
  <c r="H74" i="10" l="1"/>
  <c r="H71" i="10"/>
  <c r="H72" i="10"/>
  <c r="F68" i="10"/>
  <c r="H73" i="10"/>
  <c r="G69" i="4"/>
  <c r="G68" i="10"/>
  <c r="E68" i="10"/>
  <c r="E69" i="4"/>
  <c r="F69" i="4"/>
</calcChain>
</file>

<file path=xl/sharedStrings.xml><?xml version="1.0" encoding="utf-8"?>
<sst xmlns="http://schemas.openxmlformats.org/spreadsheetml/2006/main" count="1811" uniqueCount="190">
  <si>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</si>
  <si>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</si>
  <si>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</si>
  <si>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</si>
  <si>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</si>
  <si>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</si>
  <si>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</si>
  <si>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</si>
  <si>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</si>
  <si>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</si>
  <si>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</si>
  <si>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</si>
  <si>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</si>
  <si>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</si>
  <si>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</si>
  <si>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</si>
  <si>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</si>
  <si>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</si>
  <si>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</si>
  <si>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</si>
  <si>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</si>
  <si>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</si>
  <si>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</si>
  <si>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</si>
  <si>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</si>
  <si>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</si>
  <si>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</si>
  <si>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</si>
  <si>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</si>
  <si>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</si>
  <si>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</si>
  <si>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</si>
  <si>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</si>
  <si>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</si>
  <si>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</si>
  <si>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</si>
  <si>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</si>
  <si>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</si>
  <si>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</si>
  <si>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</si>
  <si>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</si>
  <si>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</si>
  <si>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</si>
  <si>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</si>
  <si>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</si>
  <si>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</si>
  <si>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</si>
  <si>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</si>
  <si>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</si>
  <si>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</si>
  <si>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</si>
  <si>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</si>
  <si>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</si>
  <si>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</si>
  <si>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</si>
  <si>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</si>
  <si>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</si>
  <si>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</si>
  <si>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</si>
  <si>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</si>
  <si>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</si>
  <si>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</si>
  <si>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</si>
  <si>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</si>
  <si>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</si>
  <si>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</si>
  <si>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</si>
  <si>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</si>
  <si>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</si>
  <si>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</si>
  <si>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</si>
  <si>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</si>
  <si>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</si>
  <si>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</si>
  <si>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</si>
  <si>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</si>
  <si>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</si>
  <si>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</si>
  <si>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</si>
  <si>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</si>
  <si>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</si>
  <si>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</si>
  <si>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</si>
  <si>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AGUILAR TICONA VIVIAN KEYLA</t>
  </si>
  <si>
    <t>CALDERON GOMES YOSELIN NAYELI</t>
  </si>
  <si>
    <t>CCALAHUILLE MAMANI MARY ROSMERI</t>
  </si>
  <si>
    <t>CCALLATA CATACORA BRENDA DAILY</t>
  </si>
  <si>
    <t>CCORI CHOQUE BIANCA DAPHNE</t>
  </si>
  <si>
    <t>CHURA LAURA ZELMIRA DANITZA</t>
  </si>
  <si>
    <t>CHURATA FLORES ROCHELY ZAHIRA</t>
  </si>
  <si>
    <t>COAQUIRA FLORES LIZBETH VERONICA</t>
  </si>
  <si>
    <t>CONTRERAS TICONA YANELY KATHERYN</t>
  </si>
  <si>
    <t xml:space="preserve">CUTIPA CUEVA LUZ JIMENA </t>
  </si>
  <si>
    <t>ESCOBAR QUISPE CINDY KATRINE</t>
  </si>
  <si>
    <t>FORAQUITA CONDORI BRENDA LEYSI</t>
  </si>
  <si>
    <t>HUALPPA COAQUIRA JHOSELIN BEATRIZ</t>
  </si>
  <si>
    <t>ISIDRO PAUCAR STEFANY DINA</t>
  </si>
  <si>
    <t>LAQUI FLORES CLAUDIA</t>
  </si>
  <si>
    <t>MAQUERA CUENTAS LUANA ABIGAIL</t>
  </si>
  <si>
    <t>PAJA MAMANI DIANA ALEXANDRA</t>
  </si>
  <si>
    <t>QUENAYA ZAPANA MIRELLY ARLETH</t>
  </si>
  <si>
    <t xml:space="preserve">TICONA CONDORI DEYSI MILAGROS </t>
  </si>
  <si>
    <t>VENTURA CCALLO SARA PILAR</t>
  </si>
  <si>
    <t>APAZA JULI JOEL ANTONY</t>
  </si>
  <si>
    <t>APAZA PILCO NILTON DAYVIS</t>
  </si>
  <si>
    <t>CACERES CACERES WILMER STEVEN</t>
  </si>
  <si>
    <t>CALISAYA VILLALVA JAIRO YAMIR</t>
  </si>
  <si>
    <t>CANDIA CONDORI ISAIAS  RONALDO</t>
  </si>
  <si>
    <t>CHPOQUEAPAZA CATACORA LIDARWIR REYNA</t>
  </si>
  <si>
    <t>CONDORI APAZA ANGEL DAVID</t>
  </si>
  <si>
    <t>CONDORI CHOQUE JHON CRISTIAN</t>
  </si>
  <si>
    <t>CONDORI FORA DIEGO ARMANDO</t>
  </si>
  <si>
    <t>CONDORI QUISPE JHOSEMIR VIDAL</t>
  </si>
  <si>
    <t>LAQUI HUARICALLO DJANGO MATIAS</t>
  </si>
  <si>
    <t>LLATASI TICONA DAYRON YHAMPIER</t>
  </si>
  <si>
    <t xml:space="preserve">MAMANI CCAHUA JUSIN ANDERSON </t>
  </si>
  <si>
    <t>MAMANI PARI MARIO LEONARDO</t>
  </si>
  <si>
    <t>MAQUERA TICONA EDWIN JOSUE</t>
  </si>
  <si>
    <t>MARCA MAQUERA BRAYAN RODRIGO</t>
  </si>
  <si>
    <t>MENESES QUISPE CRISTIAN BRAYAN SMITH</t>
  </si>
  <si>
    <t>NINA MARON ALEXIS</t>
  </si>
  <si>
    <t>QUISPE LUPACA ALVARO ADU</t>
  </si>
  <si>
    <t>"JOSÉ CARLOS MARIÁTEGUI"</t>
  </si>
  <si>
    <t>ROSA LUZ MAQUERA URVIOLA</t>
  </si>
  <si>
    <t>A</t>
  </si>
  <si>
    <t>AFARAYA HUANCCO, Yeny Ruth</t>
  </si>
  <si>
    <t>AGUILAR CANDRO, Cinthia Esthefani</t>
  </si>
  <si>
    <t>ALFARO HUANACUNI, Luz Beatriz</t>
  </si>
  <si>
    <t>APAZA VELA, Daily Rosario</t>
  </si>
  <si>
    <t>ARUATA COAQUIRA, Corina Eliana</t>
  </si>
  <si>
    <t>CAXI MAMANI, Jeakelin lizbeth</t>
  </si>
  <si>
    <t>CCALLI TICONA, Maria Yaneth</t>
  </si>
  <si>
    <t>COAQUIRA LAURA, Wendy Samanta</t>
  </si>
  <si>
    <t>INCACUTIPA PEÑASCO, Yesenia FioreIa</t>
  </si>
  <si>
    <t>JINEZ LAURA, Gladys Yaneth</t>
  </si>
  <si>
    <t>LAURA QUISPE, Ruth Karen</t>
  </si>
  <si>
    <t>LOPEZ SAHUA, Anahi Yesenia</t>
  </si>
  <si>
    <t>MAQUERA CHURA, Esmeralda</t>
  </si>
  <si>
    <t>ORDOÑO PARI, Yemira Deysi</t>
  </si>
  <si>
    <t>OROCOLLO QUISPE, Maritza Mary</t>
  </si>
  <si>
    <t>PONGO TACORA, Elsa Karina</t>
  </si>
  <si>
    <t>QUISPE JARECCA, Lisbeth Melania</t>
  </si>
  <si>
    <t>QUISPE QUISPE, Yaquelyn Yaneth</t>
  </si>
  <si>
    <t>RISALAZO JINEZ, Maria Clara</t>
  </si>
  <si>
    <t>TICONA NIETO, Adalem Vanesa</t>
  </si>
  <si>
    <t>ALANIA GUTIERREZ, Gladys Venilda</t>
  </si>
  <si>
    <t>ATENCIO MAMANI, Lizbeth Evelin</t>
  </si>
  <si>
    <t>CHACOLLI LLANOS, Esthefani Thaysi</t>
  </si>
  <si>
    <t>CHOQUE MURILLO, Jacqueline Jasmin</t>
  </si>
  <si>
    <t>CHURA CHURA, Windy Judith</t>
  </si>
  <si>
    <t>COAQUIRA MAQUERA, Ruth Katerin</t>
  </si>
  <si>
    <t>GARCIA TICONA, Jhaquelin Sara</t>
  </si>
  <si>
    <t>GUEVARA MAQUERA, Flor Deyaneira</t>
  </si>
  <si>
    <t>LAURA VENTURA, Yudith Yoselyn</t>
  </si>
  <si>
    <t>MALLEA RIVERA, Ruth Mary</t>
  </si>
  <si>
    <t>MAQUERA CALLATA, Evelin Selmira</t>
  </si>
  <si>
    <t>MAQUERA CRUZ, Yirayme Yoselin</t>
  </si>
  <si>
    <t>NAVARRO SALAMANCA, Noemi</t>
  </si>
  <si>
    <t>PACHO CANDIA, Nilda Brigida</t>
  </si>
  <si>
    <t>PALACIOS CONDORI, Lisbeth Dania</t>
  </si>
  <si>
    <t>QUISPE HUACCA, Nayelly Haysli</t>
  </si>
  <si>
    <t>QUISPE JINEZ, Ruth Noemi</t>
  </si>
  <si>
    <t>TICONA WASHUALDO, Maryori Leydi</t>
  </si>
  <si>
    <t>VILCANQUI TICONA, Xiomara Jimena</t>
  </si>
  <si>
    <t>GOMEZ  VENTURA DIEGO DIEGO  YHOSMEL</t>
  </si>
  <si>
    <t xml:space="preserve">La pregunta 7 </t>
  </si>
  <si>
    <t xml:space="preserve">En el argumento que da el Psicologo, por ser una persona profesional y experimentada. </t>
  </si>
  <si>
    <t>la pregunta 25</t>
  </si>
  <si>
    <t>CHURA LOPE EDITH EVELIN</t>
  </si>
  <si>
    <t>GARCIA CHOQUEMOROCO, Rosi Maribel</t>
  </si>
  <si>
    <t>I</t>
  </si>
  <si>
    <t>B</t>
  </si>
  <si>
    <t>LLANQUE CARITA ROYER</t>
  </si>
  <si>
    <t xml:space="preserve">LA PREGUNTA 1 </t>
  </si>
  <si>
    <t xml:space="preserve"> Los estudiantes para responder bien analizaron el grafico y sus porcentajes y lograron deducir la palabra prioritatio. </t>
  </si>
  <si>
    <t xml:space="preserve">La pregunta 10 con la alternativa "B" ya que los estudiantes confudienton la palabra revertir con desviar. </t>
  </si>
  <si>
    <t>Interpretar la palabra "revertir" de manera incorrecta.</t>
  </si>
  <si>
    <t xml:space="preserve">falta de interpretacion y deducción del texto que lee, uso del diccionario. </t>
  </si>
  <si>
    <t xml:space="preserve">No fijarse en la imagen ni entender la palabra tendinitis </t>
  </si>
  <si>
    <t>falta de interpretacion del texto que lee</t>
  </si>
  <si>
    <t>La alternativa  "D" de la pregunta 4</t>
  </si>
  <si>
    <t>Interpretar el fragmento ya seleccionado, deducir sobre la actitud de ambos personajes.</t>
  </si>
  <si>
    <t>La alternativa "A" de la pregunta 15</t>
  </si>
  <si>
    <t xml:space="preserve">Que los mas beneficiados deben ser los paises grandes y chicos mas no tomaron en cuenta a los grupos económicos </t>
  </si>
  <si>
    <t>Interpretación de algunas palabras que pueden confundir al estudainte</t>
  </si>
  <si>
    <t>Alternativa "C" de la pregunta 12</t>
  </si>
  <si>
    <t>La interpretación del texto seleccionado.</t>
  </si>
  <si>
    <t>La alternativa "A" de la pregunta 10</t>
  </si>
  <si>
    <t xml:space="preserve">Que la vitamina "D" remplaza los nutrientes que la leche aporta. </t>
  </si>
  <si>
    <t xml:space="preserve">Los estudaintes no reflexionan sobre el contenido del texto.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</si>
</sst>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23"/>
      <name val="Bahnschrift Light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16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5" borderId="2" xfId="0" applyFill="1" applyBorder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4" fillId="13" borderId="0" xfId="0" applyFont="1" applyFill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28" borderId="2" xfId="0" applyFont="1" applyFill="1" applyBorder="1"/>
    <xf numFmtId="0" fontId="33" fillId="28" borderId="2" xfId="0" applyFont="1" applyFill="1" applyBorder="1" applyAlignment="1">
      <alignment horizontal="center"/>
    </xf>
    <xf numFmtId="0" fontId="2" fillId="29" borderId="2" xfId="0" applyFont="1" applyFill="1" applyBorder="1"/>
    <xf numFmtId="0" fontId="33" fillId="29" borderId="2" xfId="0" applyFont="1" applyFill="1" applyBorder="1" applyAlignment="1">
      <alignment horizontal="center"/>
    </xf>
    <xf numFmtId="0" fontId="29" fillId="12" borderId="2" xfId="0" applyFont="1" applyFill="1" applyBorder="1" applyAlignment="1">
      <alignment horizontal="center" vertical="center"/>
    </xf>
    <xf numFmtId="0" fontId="0" fillId="28" borderId="2" xfId="0" applyFill="1" applyBorder="1"/>
    <xf numFmtId="0" fontId="29" fillId="28" borderId="2" xfId="0" applyFont="1" applyFill="1" applyBorder="1" applyAlignment="1">
      <alignment horizontal="center" vertical="center"/>
    </xf>
    <xf numFmtId="0" fontId="0" fillId="27" borderId="2" xfId="0" applyFill="1" applyBorder="1"/>
    <xf numFmtId="0" fontId="29" fillId="27" borderId="2" xfId="0" applyFont="1" applyFill="1" applyBorder="1" applyAlignment="1">
      <alignment horizontal="center" vertical="center"/>
    </xf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3" fillId="19" borderId="0" xfId="0" applyFont="1" applyFill="1"/>
    <xf numFmtId="0" fontId="0" fillId="19" borderId="0" xfId="0" applyFill="1"/>
    <xf numFmtId="0" fontId="42" fillId="19" borderId="0" xfId="0" applyFont="1" applyFill="1"/>
    <xf numFmtId="0" fontId="25" fillId="0" borderId="0" xfId="0" applyFont="1" applyAlignment="1">
      <alignment horizont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7" borderId="3" xfId="0" applyFont="1" applyFill="1" applyBorder="1" applyAlignment="1">
      <alignment horizontal="center"/>
    </xf>
    <xf numFmtId="0" fontId="23" fillId="27" borderId="4" xfId="0" applyFont="1" applyFill="1" applyBorder="1" applyAlignment="1">
      <alignment horizontal="center"/>
    </xf>
    <xf numFmtId="0" fontId="23" fillId="27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49" fillId="24" borderId="3" xfId="0" applyFont="1" applyFill="1" applyBorder="1" applyAlignment="1">
      <alignment horizontal="center" vertical="center" wrapText="1"/>
    </xf>
    <xf numFmtId="0" fontId="49" fillId="24" borderId="4" xfId="0" applyFont="1" applyFill="1" applyBorder="1" applyAlignment="1">
      <alignment horizontal="center" vertical="center" wrapText="1"/>
    </xf>
    <xf numFmtId="0" fontId="49" fillId="24" borderId="5" xfId="0" applyFont="1" applyFill="1" applyBorder="1" applyAlignment="1">
      <alignment horizontal="center" vertical="center" wrapText="1"/>
    </xf>
    <xf numFmtId="0" fontId="48" fillId="24" borderId="3" xfId="0" applyFont="1" applyFill="1" applyBorder="1" applyAlignment="1">
      <alignment horizontal="center" vertical="center" wrapText="1"/>
    </xf>
    <xf numFmtId="0" fontId="48" fillId="24" borderId="4" xfId="0" applyFont="1" applyFill="1" applyBorder="1" applyAlignment="1">
      <alignment horizontal="center" vertical="center" wrapText="1"/>
    </xf>
    <xf numFmtId="0" fontId="48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0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46" fillId="16" borderId="2" xfId="0" applyFont="1" applyFill="1" applyBorder="1" applyAlignment="1">
      <alignment horizontal="center" wrapText="1"/>
    </xf>
    <xf numFmtId="0" fontId="15" fillId="9" borderId="3" xfId="0" applyFont="1" applyFill="1" applyBorder="1" applyAlignment="1">
      <alignment horizontal="center" vertic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44" fillId="0" borderId="0" xfId="0" applyFont="1" applyAlignment="1" applyProtection="1">
      <alignment horizontal="center"/>
      <protection hidden="1"/>
    </xf>
    <xf numFmtId="0" fontId="0" fillId="11" borderId="20" xfId="0" applyFill="1" applyBorder="1" applyAlignment="1">
      <alignment horizontal="center"/>
    </xf>
    <xf numFmtId="0" fontId="0" fillId="11" borderId="21" xfId="0" applyFill="1" applyBorder="1" applyAlignment="1">
      <alignment horizontal="center"/>
    </xf>
  </cellXfs>
  <cellStyles count="4">
    <cellStyle name="left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66FF66"/>
      <color rgb="FFFF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 SEC - A'!$D$49:$D$51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 SEC - A'!$AE$49:$AE$51</c:f>
              <c:numCache>
                <c:formatCode>0%</c:formatCode>
                <c:ptCount val="3"/>
                <c:pt idx="0">
                  <c:v>0.5161904761904762</c:v>
                </c:pt>
                <c:pt idx="1">
                  <c:v>0.48190476190476189</c:v>
                </c:pt>
                <c:pt idx="2">
                  <c:v>1.9047619047619048E-3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 SEC - A'!$D$66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 SEC - 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 SEC - A'!$E$66:$G$66</c:f>
              <c:numCache>
                <c:formatCode>0%</c:formatCode>
                <c:ptCount val="3"/>
                <c:pt idx="0">
                  <c:v>0.6</c:v>
                </c:pt>
                <c:pt idx="1">
                  <c:v>0.52721088435374153</c:v>
                </c:pt>
                <c:pt idx="2">
                  <c:v>0.42063492063492064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 SEC - A'!$D$67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 SEC - 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 SEC - A'!$E$67:$G$67</c:f>
              <c:numCache>
                <c:formatCode>0%</c:formatCode>
                <c:ptCount val="3"/>
                <c:pt idx="0">
                  <c:v>0.4</c:v>
                </c:pt>
                <c:pt idx="1">
                  <c:v>0.46938775510204084</c:v>
                </c:pt>
                <c:pt idx="2">
                  <c:v>0.57936507936507942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 SEC - A'!$D$68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 SEC - 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 SEC - A'!$E$68:$G$68</c:f>
              <c:numCache>
                <c:formatCode>0%</c:formatCode>
                <c:ptCount val="3"/>
                <c:pt idx="0">
                  <c:v>0</c:v>
                </c:pt>
                <c:pt idx="1">
                  <c:v>3.4013605442176869E-3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18-42B6-8D9D-3344D43D9A0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18-42B6-8D9D-3344D43D9A00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18-42B6-8D9D-3344D43D9A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 SEC - A'!$D$49:$D$51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 SEC - A'!$AE$49:$AE$51</c:f>
              <c:numCache>
                <c:formatCode>0%</c:formatCode>
                <c:ptCount val="3"/>
                <c:pt idx="0">
                  <c:v>0.5161904761904762</c:v>
                </c:pt>
                <c:pt idx="1">
                  <c:v>0.48190476190476189</c:v>
                </c:pt>
                <c:pt idx="2">
                  <c:v>1.9047619047619048E-3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18-42B6-8D9D-3344D43D9A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 SEC - A'!$D$66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 SEC - 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 SEC - A'!$E$66:$G$66</c:f>
              <c:numCache>
                <c:formatCode>0%</c:formatCode>
                <c:ptCount val="3"/>
                <c:pt idx="0">
                  <c:v>0.6</c:v>
                </c:pt>
                <c:pt idx="1">
                  <c:v>0.52721088435374153</c:v>
                </c:pt>
                <c:pt idx="2">
                  <c:v>0.42063492063492064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3-4994-8271-9697EA12B9B6}"/>
            </c:ext>
          </c:extLst>
        </c:ser>
        <c:ser>
          <c:idx val="1"/>
          <c:order val="1"/>
          <c:tx>
            <c:strRef>
              <c:f>'PRIM SEC - A'!$D$67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 SEC - 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 SEC - A'!$E$67:$G$67</c:f>
              <c:numCache>
                <c:formatCode>0%</c:formatCode>
                <c:ptCount val="3"/>
                <c:pt idx="0">
                  <c:v>0.4</c:v>
                </c:pt>
                <c:pt idx="1">
                  <c:v>0.46938775510204084</c:v>
                </c:pt>
                <c:pt idx="2">
                  <c:v>0.57936507936507942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3-4994-8271-9697EA12B9B6}"/>
            </c:ext>
          </c:extLst>
        </c:ser>
        <c:ser>
          <c:idx val="3"/>
          <c:order val="2"/>
          <c:tx>
            <c:strRef>
              <c:f>'PRIM SEC - A'!$D$68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 SEC - 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 SEC - A'!$E$68:$G$68</c:f>
              <c:numCache>
                <c:formatCode>0%</c:formatCode>
                <c:ptCount val="3"/>
                <c:pt idx="0">
                  <c:v>0</c:v>
                </c:pt>
                <c:pt idx="1">
                  <c:v>3.4013605442176869E-3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3-4994-8271-9697EA12B9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A9-423E-B8BF-67EFB464A72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A9-423E-B8BF-67EFB464A72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A9-423E-B8BF-67EFB464A7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B'!$D$48:$D$50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B'!$AE$48:$AE$50</c:f>
              <c:numCache>
                <c:formatCode>0%</c:formatCode>
                <c:ptCount val="3"/>
                <c:pt idx="0">
                  <c:v>0.51294117647058823</c:v>
                </c:pt>
                <c:pt idx="1">
                  <c:v>0.48705882352941177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A9-423E-B8BF-67EFB464A72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B'!$D$65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B'!$E$65:$G$65</c:f>
              <c:numCache>
                <c:formatCode>0%</c:formatCode>
                <c:ptCount val="3"/>
                <c:pt idx="0">
                  <c:v>0.52941176470588236</c:v>
                </c:pt>
                <c:pt idx="1">
                  <c:v>0.63636363636363635</c:v>
                </c:pt>
                <c:pt idx="2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1-40C9-87CA-E2B7EF92EBAD}"/>
            </c:ext>
          </c:extLst>
        </c:ser>
        <c:ser>
          <c:idx val="1"/>
          <c:order val="1"/>
          <c:tx>
            <c:strRef>
              <c:f>'QUINTO B'!$D$66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B'!$E$66:$G$66</c:f>
              <c:numCache>
                <c:formatCode>0%</c:formatCode>
                <c:ptCount val="3"/>
                <c:pt idx="0">
                  <c:v>0.47058823529411764</c:v>
                </c:pt>
                <c:pt idx="1">
                  <c:v>0.36363636363636365</c:v>
                </c:pt>
                <c:pt idx="2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1-40C9-87CA-E2B7EF92EBAD}"/>
            </c:ext>
          </c:extLst>
        </c:ser>
        <c:ser>
          <c:idx val="3"/>
          <c:order val="2"/>
          <c:tx>
            <c:strRef>
              <c:f>'QUINTO B'!$D$67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B'!$E$67:$G$67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1-40C9-87CA-E2B7EF92EB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B'!$D$48:$D$50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B'!$AE$48:$AE$50</c:f>
              <c:numCache>
                <c:formatCode>0%</c:formatCode>
                <c:ptCount val="3"/>
                <c:pt idx="0">
                  <c:v>0.51294117647058823</c:v>
                </c:pt>
                <c:pt idx="1">
                  <c:v>0.48705882352941177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B'!$D$65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B'!$E$65:$G$65</c:f>
              <c:numCache>
                <c:formatCode>0%</c:formatCode>
                <c:ptCount val="3"/>
                <c:pt idx="0">
                  <c:v>0.52941176470588236</c:v>
                </c:pt>
                <c:pt idx="1">
                  <c:v>0.63636363636363635</c:v>
                </c:pt>
                <c:pt idx="2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B'!$D$66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B'!$E$66:$G$66</c:f>
              <c:numCache>
                <c:formatCode>0%</c:formatCode>
                <c:ptCount val="3"/>
                <c:pt idx="0">
                  <c:v>0.47058823529411764</c:v>
                </c:pt>
                <c:pt idx="1">
                  <c:v>0.36363636363636365</c:v>
                </c:pt>
                <c:pt idx="2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B'!$D$67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B'!$E$67:$G$67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C4D371-8C6A-4809-BF94-DCB4C3ECA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6068B8-A818-40A2-9655-F971456B2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B704B75D-CC6D-4A1E-9D35-167322E4136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0327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8</xdr:row>
      <xdr:rowOff>56418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126B4575-3575-4628-9789-7C4FF6D069C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552450"/>
          <a:ext cx="1320312" cy="1199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175746-F612-4B51-A6E5-5B4CF6C70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00ECFA-4D3B-4325-906E-154C15472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64E64C90-88C4-4448-8CDC-D6B5BFDC13E9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7</xdr:row>
      <xdr:rowOff>149104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5DDE04C8-BFC6-45A6-AA9E-1E3ABE65E5A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9183" y="256647"/>
          <a:ext cx="1322551" cy="1225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75</xdr:row>
      <xdr:rowOff>44824</xdr:rowOff>
    </xdr:from>
    <xdr:to>
      <xdr:col>11</xdr:col>
      <xdr:colOff>246530</xdr:colOff>
      <xdr:row>89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68</xdr:row>
      <xdr:rowOff>162360</xdr:rowOff>
    </xdr:from>
    <xdr:to>
      <xdr:col>29</xdr:col>
      <xdr:colOff>52916</xdr:colOff>
      <xdr:row>89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tabSelected="1" zoomScale="136" zoomScaleNormal="136" workbookViewId="0">
      <selection activeCell="H92" sqref="H92:AD92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3:35" ht="28.5">
      <c r="D2" s="102" t="s">
        <v>62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6" spans="3:35">
      <c r="AD6" s="93"/>
      <c r="AE6" s="93"/>
    </row>
    <row r="7" spans="3:35" ht="22.15" customHeight="1">
      <c r="D7" s="88" t="s">
        <v>63</v>
      </c>
      <c r="E7" s="105" t="s">
        <v>122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R7" s="104" t="s">
        <v>64</v>
      </c>
      <c r="S7" s="104"/>
      <c r="T7" s="104"/>
      <c r="U7" s="104"/>
      <c r="V7" s="104"/>
      <c r="X7" s="100">
        <v>21</v>
      </c>
      <c r="Y7" s="101"/>
    </row>
    <row r="8" spans="3:35" ht="22.15" customHeight="1">
      <c r="D8" s="89" t="s">
        <v>47</v>
      </c>
      <c r="E8" s="103" t="s">
        <v>123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48"/>
      <c r="R8" s="104" t="s">
        <v>67</v>
      </c>
      <c r="S8" s="104"/>
      <c r="T8" s="104"/>
      <c r="U8" s="104"/>
      <c r="V8" s="104"/>
      <c r="X8" s="100" t="s">
        <v>124</v>
      </c>
      <c r="Y8" s="101"/>
      <c r="AD8" s="99"/>
      <c r="AE8" s="99"/>
      <c r="AF8" s="99"/>
      <c r="AG8" s="99"/>
      <c r="AH8" s="99"/>
    </row>
    <row r="9" spans="3:35"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3:35" ht="51.75" customHeight="1">
      <c r="C10" s="109" t="s">
        <v>38</v>
      </c>
      <c r="D10" s="110"/>
      <c r="E10" s="114" t="s">
        <v>78</v>
      </c>
      <c r="F10" s="115"/>
      <c r="G10" s="115"/>
      <c r="H10" s="115"/>
      <c r="I10" s="116"/>
      <c r="J10" s="111" t="s">
        <v>79</v>
      </c>
      <c r="K10" s="112"/>
      <c r="L10" s="112"/>
      <c r="M10" s="112"/>
      <c r="N10" s="113"/>
      <c r="O10" s="111" t="s">
        <v>80</v>
      </c>
      <c r="P10" s="112"/>
      <c r="Q10" s="112"/>
      <c r="R10" s="112"/>
      <c r="S10" s="113"/>
      <c r="T10" s="111" t="s">
        <v>81</v>
      </c>
      <c r="U10" s="112"/>
      <c r="V10" s="112"/>
      <c r="W10" s="112"/>
      <c r="X10" s="113"/>
      <c r="Y10" s="111" t="s">
        <v>82</v>
      </c>
      <c r="Z10" s="112"/>
      <c r="AA10" s="112"/>
      <c r="AB10" s="112"/>
      <c r="AC10" s="113"/>
      <c r="AD10" s="108" t="s">
        <v>41</v>
      </c>
      <c r="AE10" s="108"/>
      <c r="AF10" s="108"/>
    </row>
    <row r="11" spans="3:35" ht="22.15" customHeight="1" thickBot="1">
      <c r="C11" s="50" t="s">
        <v>40</v>
      </c>
      <c r="D11" s="55" t="s">
        <v>68</v>
      </c>
      <c r="E11" s="69" t="s">
        <v>1</v>
      </c>
      <c r="F11" s="69" t="s">
        <v>2</v>
      </c>
      <c r="G11" s="69" t="s">
        <v>3</v>
      </c>
      <c r="H11" s="69" t="s">
        <v>4</v>
      </c>
      <c r="I11" s="69" t="s">
        <v>5</v>
      </c>
      <c r="J11" s="69" t="s">
        <v>6</v>
      </c>
      <c r="K11" s="69" t="s">
        <v>7</v>
      </c>
      <c r="L11" s="69" t="s">
        <v>8</v>
      </c>
      <c r="M11" s="69" t="s">
        <v>9</v>
      </c>
      <c r="N11" s="69" t="s">
        <v>10</v>
      </c>
      <c r="O11" s="69" t="s">
        <v>11</v>
      </c>
      <c r="P11" s="69" t="s">
        <v>12</v>
      </c>
      <c r="Q11" s="69" t="s">
        <v>13</v>
      </c>
      <c r="R11" s="69" t="s">
        <v>14</v>
      </c>
      <c r="S11" s="69" t="s">
        <v>15</v>
      </c>
      <c r="T11" s="69" t="s">
        <v>16</v>
      </c>
      <c r="U11" s="69" t="s">
        <v>17</v>
      </c>
      <c r="V11" s="69" t="s">
        <v>18</v>
      </c>
      <c r="W11" s="69" t="s">
        <v>19</v>
      </c>
      <c r="X11" s="69" t="s">
        <v>20</v>
      </c>
      <c r="Y11" s="69" t="s">
        <v>21</v>
      </c>
      <c r="Z11" s="69" t="s">
        <v>22</v>
      </c>
      <c r="AA11" s="69" t="s">
        <v>23</v>
      </c>
      <c r="AB11" s="69" t="s">
        <v>24</v>
      </c>
      <c r="AC11" s="69" t="s">
        <v>25</v>
      </c>
      <c r="AD11" s="77" t="s">
        <v>54</v>
      </c>
      <c r="AE11" s="79" t="s">
        <v>55</v>
      </c>
      <c r="AF11" s="81" t="s">
        <v>53</v>
      </c>
    </row>
    <row r="12" spans="3:35" ht="19.149999999999999" customHeight="1">
      <c r="C12" s="49">
        <v>1</v>
      </c>
      <c r="D12" s="47" t="s">
        <v>83</v>
      </c>
      <c r="E12" s="54" t="s">
        <v>51</v>
      </c>
      <c r="F12" s="54" t="s">
        <v>51</v>
      </c>
      <c r="G12" s="54" t="s">
        <v>51</v>
      </c>
      <c r="H12" s="54" t="s">
        <v>44</v>
      </c>
      <c r="I12" s="54" t="s">
        <v>51</v>
      </c>
      <c r="J12" s="54" t="s">
        <v>51</v>
      </c>
      <c r="K12" s="54" t="s">
        <v>51</v>
      </c>
      <c r="L12" s="54" t="s">
        <v>51</v>
      </c>
      <c r="M12" s="54" t="s">
        <v>51</v>
      </c>
      <c r="N12" s="54" t="s">
        <v>51</v>
      </c>
      <c r="O12" s="54" t="s">
        <v>51</v>
      </c>
      <c r="P12" s="54" t="s">
        <v>51</v>
      </c>
      <c r="Q12" s="54" t="s">
        <v>44</v>
      </c>
      <c r="R12" s="54" t="s">
        <v>51</v>
      </c>
      <c r="S12" s="54" t="s">
        <v>51</v>
      </c>
      <c r="T12" s="54" t="str">
        <f t="shared" ref="T12:T32" si="0">E12</f>
        <v>✔</v>
      </c>
      <c r="U12" s="54" t="str">
        <f t="shared" ref="U12:U32" si="1">F12</f>
        <v>✔</v>
      </c>
      <c r="V12" s="54" t="str">
        <f t="shared" ref="V12:V32" si="2">G12</f>
        <v>✔</v>
      </c>
      <c r="W12" s="54" t="str">
        <f t="shared" ref="W12:W32" si="3">H12</f>
        <v>X</v>
      </c>
      <c r="X12" s="54" t="str">
        <f t="shared" ref="X12:X32" si="4">I12</f>
        <v>✔</v>
      </c>
      <c r="Y12" s="54" t="str">
        <f t="shared" ref="Y12:Y32" si="5">J12</f>
        <v>✔</v>
      </c>
      <c r="Z12" s="54" t="str">
        <f t="shared" ref="Z12:Z32" si="6">K12</f>
        <v>✔</v>
      </c>
      <c r="AA12" s="54" t="str">
        <f t="shared" ref="AA12:AA32" si="7">L12</f>
        <v>✔</v>
      </c>
      <c r="AB12" s="54" t="str">
        <f t="shared" ref="AB12:AB32" si="8">M12</f>
        <v>✔</v>
      </c>
      <c r="AC12" s="54" t="str">
        <f t="shared" ref="AC12:AC32" si="9">N12</f>
        <v>✔</v>
      </c>
      <c r="AD12" s="78">
        <f>COUNTIF(E12:AC12,"✔")</f>
        <v>22</v>
      </c>
      <c r="AE12" s="80">
        <f>COUNTIF(E12:AC12,"X")</f>
        <v>3</v>
      </c>
      <c r="AF12" s="82">
        <f>COUNTIF(E12:AC12,"–")</f>
        <v>0</v>
      </c>
      <c r="AH12" s="166" t="s">
        <v>46</v>
      </c>
      <c r="AI12" s="167"/>
    </row>
    <row r="13" spans="3:35" ht="19.149999999999999" customHeight="1">
      <c r="C13" s="49">
        <v>2</v>
      </c>
      <c r="D13" s="47" t="s">
        <v>84</v>
      </c>
      <c r="E13" s="54" t="s">
        <v>51</v>
      </c>
      <c r="F13" s="54" t="s">
        <v>51</v>
      </c>
      <c r="G13" s="54" t="s">
        <v>44</v>
      </c>
      <c r="H13" s="54" t="s">
        <v>44</v>
      </c>
      <c r="I13" s="54" t="s">
        <v>51</v>
      </c>
      <c r="J13" s="54" t="s">
        <v>51</v>
      </c>
      <c r="K13" s="54" t="s">
        <v>51</v>
      </c>
      <c r="L13" s="54" t="s">
        <v>44</v>
      </c>
      <c r="M13" s="54" t="s">
        <v>44</v>
      </c>
      <c r="N13" s="54" t="s">
        <v>44</v>
      </c>
      <c r="O13" s="54" t="s">
        <v>44</v>
      </c>
      <c r="P13" s="54" t="s">
        <v>51</v>
      </c>
      <c r="Q13" s="54" t="s">
        <v>44</v>
      </c>
      <c r="R13" s="54" t="s">
        <v>44</v>
      </c>
      <c r="S13" s="54" t="s">
        <v>44</v>
      </c>
      <c r="T13" s="54" t="s">
        <v>44</v>
      </c>
      <c r="U13" s="54" t="str">
        <f t="shared" si="1"/>
        <v>✔</v>
      </c>
      <c r="V13" s="54" t="str">
        <f t="shared" si="2"/>
        <v>X</v>
      </c>
      <c r="W13" s="54" t="str">
        <f t="shared" si="3"/>
        <v>X</v>
      </c>
      <c r="X13" s="54" t="str">
        <f t="shared" si="4"/>
        <v>✔</v>
      </c>
      <c r="Y13" s="54" t="str">
        <f t="shared" si="5"/>
        <v>✔</v>
      </c>
      <c r="Z13" s="54" t="str">
        <f t="shared" si="6"/>
        <v>✔</v>
      </c>
      <c r="AA13" s="54" t="str">
        <f t="shared" si="7"/>
        <v>X</v>
      </c>
      <c r="AB13" s="54" t="str">
        <f t="shared" si="8"/>
        <v>X</v>
      </c>
      <c r="AC13" s="54" t="str">
        <f t="shared" si="9"/>
        <v>X</v>
      </c>
      <c r="AD13" s="78">
        <f t="shared" ref="AD13:AD45" si="10">COUNTIF(E13:AC13,"✔")</f>
        <v>10</v>
      </c>
      <c r="AE13" s="80">
        <f t="shared" ref="AE13:AE45" si="11">COUNTIF(E13:AC13,"X")</f>
        <v>15</v>
      </c>
      <c r="AF13" s="82">
        <f t="shared" ref="AF13:AF45" si="12">COUNTIF(E13:AC13,"–")</f>
        <v>0</v>
      </c>
      <c r="AH13" s="58" t="s">
        <v>48</v>
      </c>
      <c r="AI13" s="59" t="s">
        <v>51</v>
      </c>
    </row>
    <row r="14" spans="3:35" ht="19.149999999999999" customHeight="1">
      <c r="C14" s="49">
        <v>3</v>
      </c>
      <c r="D14" s="47" t="s">
        <v>85</v>
      </c>
      <c r="E14" s="54" t="s">
        <v>51</v>
      </c>
      <c r="F14" s="54" t="s">
        <v>51</v>
      </c>
      <c r="G14" s="54" t="s">
        <v>51</v>
      </c>
      <c r="H14" s="54" t="s">
        <v>51</v>
      </c>
      <c r="I14" s="54" t="s">
        <v>51</v>
      </c>
      <c r="J14" s="54" t="s">
        <v>44</v>
      </c>
      <c r="K14" s="54" t="s">
        <v>51</v>
      </c>
      <c r="L14" s="54" t="s">
        <v>44</v>
      </c>
      <c r="M14" s="54" t="s">
        <v>51</v>
      </c>
      <c r="N14" s="54" t="s">
        <v>44</v>
      </c>
      <c r="O14" s="54" t="s">
        <v>51</v>
      </c>
      <c r="P14" s="54" t="s">
        <v>44</v>
      </c>
      <c r="Q14" s="54" t="s">
        <v>44</v>
      </c>
      <c r="R14" s="54" t="s">
        <v>44</v>
      </c>
      <c r="S14" s="54" t="s">
        <v>44</v>
      </c>
      <c r="T14" s="54" t="s">
        <v>44</v>
      </c>
      <c r="U14" s="54" t="str">
        <f t="shared" si="1"/>
        <v>✔</v>
      </c>
      <c r="V14" s="54" t="str">
        <f t="shared" si="2"/>
        <v>✔</v>
      </c>
      <c r="W14" s="54" t="str">
        <f t="shared" si="3"/>
        <v>✔</v>
      </c>
      <c r="X14" s="54" t="str">
        <f t="shared" si="4"/>
        <v>✔</v>
      </c>
      <c r="Y14" s="54" t="str">
        <f t="shared" si="5"/>
        <v>X</v>
      </c>
      <c r="Z14" s="54" t="str">
        <f t="shared" si="6"/>
        <v>✔</v>
      </c>
      <c r="AA14" s="54" t="str">
        <f t="shared" si="7"/>
        <v>X</v>
      </c>
      <c r="AB14" s="54" t="str">
        <f t="shared" si="8"/>
        <v>✔</v>
      </c>
      <c r="AC14" s="54" t="s">
        <v>51</v>
      </c>
      <c r="AD14" s="78">
        <f t="shared" si="10"/>
        <v>15</v>
      </c>
      <c r="AE14" s="80">
        <f t="shared" si="11"/>
        <v>10</v>
      </c>
      <c r="AF14" s="82">
        <f t="shared" si="12"/>
        <v>0</v>
      </c>
      <c r="AH14" s="58" t="s">
        <v>49</v>
      </c>
      <c r="AI14" s="60" t="s">
        <v>44</v>
      </c>
    </row>
    <row r="15" spans="3:35" ht="19.149999999999999" customHeight="1" thickBot="1">
      <c r="C15" s="49">
        <v>4</v>
      </c>
      <c r="D15" s="47" t="s">
        <v>86</v>
      </c>
      <c r="E15" s="54" t="s">
        <v>51</v>
      </c>
      <c r="F15" s="54" t="s">
        <v>51</v>
      </c>
      <c r="G15" s="54" t="s">
        <v>51</v>
      </c>
      <c r="H15" s="54" t="s">
        <v>44</v>
      </c>
      <c r="I15" s="54" t="s">
        <v>51</v>
      </c>
      <c r="J15" s="54" t="s">
        <v>44</v>
      </c>
      <c r="K15" s="54" t="s">
        <v>51</v>
      </c>
      <c r="L15" s="54" t="s">
        <v>44</v>
      </c>
      <c r="M15" s="54" t="s">
        <v>51</v>
      </c>
      <c r="N15" s="54" t="s">
        <v>44</v>
      </c>
      <c r="O15" s="54" t="s">
        <v>51</v>
      </c>
      <c r="P15" s="54" t="s">
        <v>44</v>
      </c>
      <c r="Q15" s="54" t="s">
        <v>44</v>
      </c>
      <c r="R15" s="54" t="s">
        <v>44</v>
      </c>
      <c r="S15" s="54" t="s">
        <v>51</v>
      </c>
      <c r="T15" s="54" t="s">
        <v>52</v>
      </c>
      <c r="U15" s="54" t="str">
        <f t="shared" si="1"/>
        <v>✔</v>
      </c>
      <c r="V15" s="54" t="str">
        <f t="shared" si="2"/>
        <v>✔</v>
      </c>
      <c r="W15" s="54" t="str">
        <f t="shared" si="3"/>
        <v>X</v>
      </c>
      <c r="X15" s="54" t="str">
        <f t="shared" si="4"/>
        <v>✔</v>
      </c>
      <c r="Y15" s="54" t="str">
        <f t="shared" si="5"/>
        <v>X</v>
      </c>
      <c r="Z15" s="54" t="str">
        <f t="shared" si="6"/>
        <v>✔</v>
      </c>
      <c r="AA15" s="54" t="str">
        <f t="shared" si="7"/>
        <v>X</v>
      </c>
      <c r="AB15" s="54" t="str">
        <f t="shared" si="8"/>
        <v>✔</v>
      </c>
      <c r="AC15" s="54" t="s">
        <v>51</v>
      </c>
      <c r="AD15" s="78">
        <f t="shared" si="10"/>
        <v>14</v>
      </c>
      <c r="AE15" s="80">
        <f t="shared" si="11"/>
        <v>10</v>
      </c>
      <c r="AF15" s="82">
        <f t="shared" si="12"/>
        <v>1</v>
      </c>
      <c r="AH15" s="61" t="s">
        <v>50</v>
      </c>
      <c r="AI15" s="62" t="s">
        <v>52</v>
      </c>
    </row>
    <row r="16" spans="3:35" ht="19.149999999999999" customHeight="1">
      <c r="C16" s="49">
        <v>5</v>
      </c>
      <c r="D16" s="47" t="s">
        <v>87</v>
      </c>
      <c r="E16" s="54" t="s">
        <v>51</v>
      </c>
      <c r="F16" s="54" t="s">
        <v>51</v>
      </c>
      <c r="G16" s="54" t="s">
        <v>44</v>
      </c>
      <c r="H16" s="54" t="s">
        <v>44</v>
      </c>
      <c r="I16" s="54" t="s">
        <v>51</v>
      </c>
      <c r="J16" s="54" t="s">
        <v>51</v>
      </c>
      <c r="K16" s="54" t="s">
        <v>51</v>
      </c>
      <c r="L16" s="54" t="s">
        <v>44</v>
      </c>
      <c r="M16" s="54" t="s">
        <v>51</v>
      </c>
      <c r="N16" s="54" t="s">
        <v>44</v>
      </c>
      <c r="O16" s="54" t="s">
        <v>44</v>
      </c>
      <c r="P16" s="54" t="s">
        <v>51</v>
      </c>
      <c r="Q16" s="54" t="s">
        <v>44</v>
      </c>
      <c r="R16" s="54" t="s">
        <v>51</v>
      </c>
      <c r="S16" s="54" t="s">
        <v>44</v>
      </c>
      <c r="T16" s="54" t="str">
        <f t="shared" si="0"/>
        <v>✔</v>
      </c>
      <c r="U16" s="54" t="str">
        <f t="shared" si="1"/>
        <v>✔</v>
      </c>
      <c r="V16" s="54" t="str">
        <f t="shared" si="2"/>
        <v>X</v>
      </c>
      <c r="W16" s="54" t="str">
        <f t="shared" si="3"/>
        <v>X</v>
      </c>
      <c r="X16" s="54" t="str">
        <f t="shared" si="4"/>
        <v>✔</v>
      </c>
      <c r="Y16" s="54" t="str">
        <f t="shared" si="5"/>
        <v>✔</v>
      </c>
      <c r="Z16" s="54" t="str">
        <f t="shared" si="6"/>
        <v>✔</v>
      </c>
      <c r="AA16" s="54" t="str">
        <f t="shared" si="7"/>
        <v>X</v>
      </c>
      <c r="AB16" s="54" t="str">
        <f t="shared" si="8"/>
        <v>✔</v>
      </c>
      <c r="AC16" s="54" t="s">
        <v>51</v>
      </c>
      <c r="AD16" s="78">
        <f t="shared" si="10"/>
        <v>15</v>
      </c>
      <c r="AE16" s="80">
        <f t="shared" si="11"/>
        <v>10</v>
      </c>
      <c r="AF16" s="82">
        <f t="shared" si="12"/>
        <v>0</v>
      </c>
    </row>
    <row r="17" spans="3:32" ht="19.149999999999999" customHeight="1">
      <c r="C17" s="49">
        <v>6</v>
      </c>
      <c r="D17" s="47" t="s">
        <v>88</v>
      </c>
      <c r="E17" s="54" t="s">
        <v>51</v>
      </c>
      <c r="F17" s="54" t="s">
        <v>51</v>
      </c>
      <c r="G17" s="54" t="s">
        <v>51</v>
      </c>
      <c r="H17" s="54" t="s">
        <v>51</v>
      </c>
      <c r="I17" s="54" t="s">
        <v>44</v>
      </c>
      <c r="J17" s="54" t="s">
        <v>44</v>
      </c>
      <c r="K17" s="54" t="s">
        <v>51</v>
      </c>
      <c r="L17" s="54" t="s">
        <v>44</v>
      </c>
      <c r="M17" s="54" t="s">
        <v>51</v>
      </c>
      <c r="N17" s="54" t="s">
        <v>44</v>
      </c>
      <c r="O17" s="54" t="s">
        <v>44</v>
      </c>
      <c r="P17" s="54" t="s">
        <v>44</v>
      </c>
      <c r="Q17" s="54" t="s">
        <v>44</v>
      </c>
      <c r="R17" s="54" t="s">
        <v>51</v>
      </c>
      <c r="S17" s="54" t="s">
        <v>44</v>
      </c>
      <c r="T17" s="54" t="str">
        <f t="shared" si="0"/>
        <v>✔</v>
      </c>
      <c r="U17" s="54" t="str">
        <f t="shared" si="1"/>
        <v>✔</v>
      </c>
      <c r="V17" s="54" t="str">
        <f t="shared" si="2"/>
        <v>✔</v>
      </c>
      <c r="W17" s="54" t="str">
        <f t="shared" si="3"/>
        <v>✔</v>
      </c>
      <c r="X17" s="54" t="str">
        <f t="shared" si="4"/>
        <v>X</v>
      </c>
      <c r="Y17" s="54" t="str">
        <f t="shared" si="5"/>
        <v>X</v>
      </c>
      <c r="Z17" s="54" t="str">
        <f t="shared" si="6"/>
        <v>✔</v>
      </c>
      <c r="AA17" s="54" t="str">
        <f t="shared" si="7"/>
        <v>X</v>
      </c>
      <c r="AB17" s="54" t="str">
        <f t="shared" si="8"/>
        <v>✔</v>
      </c>
      <c r="AC17" s="54" t="str">
        <f t="shared" si="9"/>
        <v>X</v>
      </c>
      <c r="AD17" s="78">
        <f t="shared" si="10"/>
        <v>13</v>
      </c>
      <c r="AE17" s="80">
        <f t="shared" si="11"/>
        <v>12</v>
      </c>
      <c r="AF17" s="82">
        <f t="shared" si="12"/>
        <v>0</v>
      </c>
    </row>
    <row r="18" spans="3:32" ht="19.149999999999999" customHeight="1">
      <c r="C18" s="49">
        <v>7</v>
      </c>
      <c r="D18" s="47" t="s">
        <v>168</v>
      </c>
      <c r="E18" s="54" t="s">
        <v>51</v>
      </c>
      <c r="F18" s="54" t="s">
        <v>51</v>
      </c>
      <c r="G18" s="54" t="s">
        <v>44</v>
      </c>
      <c r="H18" s="54" t="s">
        <v>51</v>
      </c>
      <c r="I18" s="54" t="s">
        <v>44</v>
      </c>
      <c r="J18" s="54" t="s">
        <v>51</v>
      </c>
      <c r="K18" s="54" t="s">
        <v>44</v>
      </c>
      <c r="L18" s="54" t="s">
        <v>44</v>
      </c>
      <c r="M18" s="54" t="s">
        <v>51</v>
      </c>
      <c r="N18" s="54" t="s">
        <v>44</v>
      </c>
      <c r="O18" s="54" t="s">
        <v>51</v>
      </c>
      <c r="P18" s="54" t="s">
        <v>51</v>
      </c>
      <c r="Q18" s="54" t="s">
        <v>44</v>
      </c>
      <c r="R18" s="54" t="s">
        <v>51</v>
      </c>
      <c r="S18" s="54" t="s">
        <v>44</v>
      </c>
      <c r="T18" s="54" t="s">
        <v>44</v>
      </c>
      <c r="U18" s="54" t="str">
        <f t="shared" si="1"/>
        <v>✔</v>
      </c>
      <c r="V18" s="54" t="str">
        <f t="shared" si="2"/>
        <v>X</v>
      </c>
      <c r="W18" s="54" t="str">
        <f t="shared" si="3"/>
        <v>✔</v>
      </c>
      <c r="X18" s="54" t="str">
        <f t="shared" si="4"/>
        <v>X</v>
      </c>
      <c r="Y18" s="54" t="str">
        <f t="shared" si="5"/>
        <v>✔</v>
      </c>
      <c r="Z18" s="54" t="str">
        <f t="shared" si="6"/>
        <v>X</v>
      </c>
      <c r="AA18" s="54" t="str">
        <f t="shared" si="7"/>
        <v>X</v>
      </c>
      <c r="AB18" s="54" t="str">
        <f t="shared" si="8"/>
        <v>✔</v>
      </c>
      <c r="AC18" s="54" t="str">
        <f t="shared" si="9"/>
        <v>X</v>
      </c>
      <c r="AD18" s="78">
        <f t="shared" si="10"/>
        <v>12</v>
      </c>
      <c r="AE18" s="80">
        <f t="shared" si="11"/>
        <v>13</v>
      </c>
      <c r="AF18" s="82">
        <f t="shared" si="12"/>
        <v>0</v>
      </c>
    </row>
    <row r="19" spans="3:32" ht="19.149999999999999" customHeight="1">
      <c r="C19" s="49">
        <v>8</v>
      </c>
      <c r="D19" s="47" t="s">
        <v>89</v>
      </c>
      <c r="E19" s="54" t="s">
        <v>51</v>
      </c>
      <c r="F19" s="54" t="s">
        <v>44</v>
      </c>
      <c r="G19" s="54" t="s">
        <v>51</v>
      </c>
      <c r="H19" s="54" t="s">
        <v>44</v>
      </c>
      <c r="I19" s="54" t="s">
        <v>51</v>
      </c>
      <c r="J19" s="54" t="s">
        <v>44</v>
      </c>
      <c r="K19" s="54" t="s">
        <v>51</v>
      </c>
      <c r="L19" s="54" t="s">
        <v>44</v>
      </c>
      <c r="M19" s="54" t="s">
        <v>51</v>
      </c>
      <c r="N19" s="54" t="s">
        <v>51</v>
      </c>
      <c r="O19" s="54" t="s">
        <v>44</v>
      </c>
      <c r="P19" s="54" t="s">
        <v>51</v>
      </c>
      <c r="Q19" s="54" t="s">
        <v>44</v>
      </c>
      <c r="R19" s="54" t="s">
        <v>44</v>
      </c>
      <c r="S19" s="54" t="s">
        <v>51</v>
      </c>
      <c r="T19" s="54" t="s">
        <v>44</v>
      </c>
      <c r="U19" s="54" t="str">
        <f t="shared" si="1"/>
        <v>X</v>
      </c>
      <c r="V19" s="54" t="str">
        <f t="shared" si="2"/>
        <v>✔</v>
      </c>
      <c r="W19" s="54" t="str">
        <f t="shared" si="3"/>
        <v>X</v>
      </c>
      <c r="X19" s="54" t="str">
        <f t="shared" si="4"/>
        <v>✔</v>
      </c>
      <c r="Y19" s="54" t="str">
        <f t="shared" si="5"/>
        <v>X</v>
      </c>
      <c r="Z19" s="54" t="str">
        <f t="shared" si="6"/>
        <v>✔</v>
      </c>
      <c r="AA19" s="54" t="str">
        <f t="shared" si="7"/>
        <v>X</v>
      </c>
      <c r="AB19" s="54" t="str">
        <f t="shared" si="8"/>
        <v>✔</v>
      </c>
      <c r="AC19" s="54" t="str">
        <f t="shared" si="9"/>
        <v>✔</v>
      </c>
      <c r="AD19" s="78">
        <f t="shared" si="10"/>
        <v>13</v>
      </c>
      <c r="AE19" s="80">
        <f t="shared" si="11"/>
        <v>12</v>
      </c>
      <c r="AF19" s="82">
        <f t="shared" si="12"/>
        <v>0</v>
      </c>
    </row>
    <row r="20" spans="3:32" ht="19.149999999999999" customHeight="1">
      <c r="C20" s="49">
        <v>9</v>
      </c>
      <c r="D20" s="47" t="s">
        <v>90</v>
      </c>
      <c r="E20" s="54" t="s">
        <v>51</v>
      </c>
      <c r="F20" s="54" t="s">
        <v>44</v>
      </c>
      <c r="G20" s="54" t="s">
        <v>44</v>
      </c>
      <c r="H20" s="54" t="s">
        <v>44</v>
      </c>
      <c r="I20" s="54" t="s">
        <v>44</v>
      </c>
      <c r="J20" s="54" t="s">
        <v>51</v>
      </c>
      <c r="K20" s="54" t="s">
        <v>44</v>
      </c>
      <c r="L20" s="54" t="s">
        <v>51</v>
      </c>
      <c r="M20" s="54" t="s">
        <v>51</v>
      </c>
      <c r="N20" s="54" t="s">
        <v>44</v>
      </c>
      <c r="O20" s="54" t="s">
        <v>51</v>
      </c>
      <c r="P20" s="54" t="s">
        <v>51</v>
      </c>
      <c r="Q20" s="54" t="s">
        <v>51</v>
      </c>
      <c r="R20" s="54" t="s">
        <v>44</v>
      </c>
      <c r="S20" s="54" t="s">
        <v>44</v>
      </c>
      <c r="T20" s="54" t="s">
        <v>44</v>
      </c>
      <c r="U20" s="54" t="str">
        <f t="shared" si="1"/>
        <v>X</v>
      </c>
      <c r="V20" s="54" t="str">
        <f t="shared" si="2"/>
        <v>X</v>
      </c>
      <c r="W20" s="54" t="str">
        <f t="shared" si="3"/>
        <v>X</v>
      </c>
      <c r="X20" s="54" t="str">
        <f t="shared" si="4"/>
        <v>X</v>
      </c>
      <c r="Y20" s="54" t="str">
        <f t="shared" si="5"/>
        <v>✔</v>
      </c>
      <c r="Z20" s="54" t="str">
        <f t="shared" si="6"/>
        <v>X</v>
      </c>
      <c r="AA20" s="54" t="str">
        <f t="shared" si="7"/>
        <v>✔</v>
      </c>
      <c r="AB20" s="54" t="str">
        <f t="shared" si="8"/>
        <v>✔</v>
      </c>
      <c r="AC20" s="54" t="str">
        <f t="shared" si="9"/>
        <v>X</v>
      </c>
      <c r="AD20" s="78">
        <f t="shared" si="10"/>
        <v>10</v>
      </c>
      <c r="AE20" s="80">
        <f t="shared" si="11"/>
        <v>15</v>
      </c>
      <c r="AF20" s="82">
        <f t="shared" si="12"/>
        <v>0</v>
      </c>
    </row>
    <row r="21" spans="3:32" ht="19.149999999999999" customHeight="1">
      <c r="C21" s="49">
        <v>10</v>
      </c>
      <c r="D21" s="47" t="s">
        <v>91</v>
      </c>
      <c r="E21" s="54" t="s">
        <v>51</v>
      </c>
      <c r="F21" s="54" t="s">
        <v>51</v>
      </c>
      <c r="G21" s="54" t="s">
        <v>51</v>
      </c>
      <c r="H21" s="54" t="s">
        <v>51</v>
      </c>
      <c r="I21" s="54" t="s">
        <v>51</v>
      </c>
      <c r="J21" s="54" t="s">
        <v>51</v>
      </c>
      <c r="K21" s="54" t="s">
        <v>51</v>
      </c>
      <c r="L21" s="54" t="s">
        <v>44</v>
      </c>
      <c r="M21" s="54" t="s">
        <v>44</v>
      </c>
      <c r="N21" s="54" t="s">
        <v>44</v>
      </c>
      <c r="O21" s="54" t="s">
        <v>44</v>
      </c>
      <c r="P21" s="54" t="s">
        <v>44</v>
      </c>
      <c r="Q21" s="54" t="s">
        <v>51</v>
      </c>
      <c r="R21" s="54" t="s">
        <v>51</v>
      </c>
      <c r="S21" s="54" t="s">
        <v>44</v>
      </c>
      <c r="T21" s="54" t="str">
        <f t="shared" si="0"/>
        <v>✔</v>
      </c>
      <c r="U21" s="54" t="str">
        <f t="shared" si="1"/>
        <v>✔</v>
      </c>
      <c r="V21" s="54" t="str">
        <f t="shared" si="2"/>
        <v>✔</v>
      </c>
      <c r="W21" s="54" t="str">
        <f t="shared" si="3"/>
        <v>✔</v>
      </c>
      <c r="X21" s="54" t="str">
        <f t="shared" si="4"/>
        <v>✔</v>
      </c>
      <c r="Y21" s="54" t="str">
        <f t="shared" si="5"/>
        <v>✔</v>
      </c>
      <c r="Z21" s="54" t="str">
        <f t="shared" si="6"/>
        <v>✔</v>
      </c>
      <c r="AA21" s="54" t="str">
        <f t="shared" si="7"/>
        <v>X</v>
      </c>
      <c r="AB21" s="54" t="str">
        <f t="shared" si="8"/>
        <v>X</v>
      </c>
      <c r="AC21" s="54" t="str">
        <f t="shared" si="9"/>
        <v>X</v>
      </c>
      <c r="AD21" s="78">
        <f t="shared" si="10"/>
        <v>16</v>
      </c>
      <c r="AE21" s="80">
        <f t="shared" si="11"/>
        <v>9</v>
      </c>
      <c r="AF21" s="82">
        <f t="shared" si="12"/>
        <v>0</v>
      </c>
    </row>
    <row r="22" spans="3:32" ht="19.149999999999999" customHeight="1">
      <c r="C22" s="49">
        <v>11</v>
      </c>
      <c r="D22" s="47" t="s">
        <v>92</v>
      </c>
      <c r="E22" s="54" t="s">
        <v>51</v>
      </c>
      <c r="F22" s="54" t="s">
        <v>44</v>
      </c>
      <c r="G22" s="54" t="s">
        <v>44</v>
      </c>
      <c r="H22" s="54" t="s">
        <v>44</v>
      </c>
      <c r="I22" s="54" t="s">
        <v>51</v>
      </c>
      <c r="J22" s="54" t="s">
        <v>51</v>
      </c>
      <c r="K22" s="54" t="s">
        <v>51</v>
      </c>
      <c r="L22" s="54" t="s">
        <v>44</v>
      </c>
      <c r="M22" s="54" t="s">
        <v>51</v>
      </c>
      <c r="N22" s="54" t="s">
        <v>44</v>
      </c>
      <c r="O22" s="54" t="s">
        <v>44</v>
      </c>
      <c r="P22" s="54" t="s">
        <v>44</v>
      </c>
      <c r="Q22" s="54" t="s">
        <v>44</v>
      </c>
      <c r="R22" s="54" t="s">
        <v>51</v>
      </c>
      <c r="S22" s="54" t="s">
        <v>51</v>
      </c>
      <c r="T22" s="54" t="str">
        <f t="shared" si="0"/>
        <v>✔</v>
      </c>
      <c r="U22" s="54" t="str">
        <f t="shared" si="1"/>
        <v>X</v>
      </c>
      <c r="V22" s="54" t="str">
        <f t="shared" si="2"/>
        <v>X</v>
      </c>
      <c r="W22" s="54" t="str">
        <f t="shared" si="3"/>
        <v>X</v>
      </c>
      <c r="X22" s="54" t="str">
        <f t="shared" si="4"/>
        <v>✔</v>
      </c>
      <c r="Y22" s="54" t="str">
        <f t="shared" si="5"/>
        <v>✔</v>
      </c>
      <c r="Z22" s="54" t="str">
        <f t="shared" si="6"/>
        <v>✔</v>
      </c>
      <c r="AA22" s="54" t="str">
        <f t="shared" si="7"/>
        <v>X</v>
      </c>
      <c r="AB22" s="54" t="str">
        <f t="shared" si="8"/>
        <v>✔</v>
      </c>
      <c r="AC22" s="54" t="str">
        <f t="shared" si="9"/>
        <v>X</v>
      </c>
      <c r="AD22" s="78">
        <f t="shared" si="10"/>
        <v>12</v>
      </c>
      <c r="AE22" s="80">
        <f t="shared" si="11"/>
        <v>13</v>
      </c>
      <c r="AF22" s="82">
        <f t="shared" si="12"/>
        <v>0</v>
      </c>
    </row>
    <row r="23" spans="3:32" ht="19.149999999999999" customHeight="1">
      <c r="C23" s="49">
        <v>12</v>
      </c>
      <c r="D23" s="47" t="s">
        <v>93</v>
      </c>
      <c r="E23" s="54" t="s">
        <v>51</v>
      </c>
      <c r="F23" s="54" t="s">
        <v>51</v>
      </c>
      <c r="G23" s="54" t="s">
        <v>51</v>
      </c>
      <c r="H23" s="54" t="s">
        <v>44</v>
      </c>
      <c r="I23" s="54" t="s">
        <v>44</v>
      </c>
      <c r="J23" s="54" t="s">
        <v>44</v>
      </c>
      <c r="K23" s="54" t="s">
        <v>51</v>
      </c>
      <c r="L23" s="54" t="s">
        <v>44</v>
      </c>
      <c r="M23" s="54" t="s">
        <v>51</v>
      </c>
      <c r="N23" s="54" t="s">
        <v>44</v>
      </c>
      <c r="O23" s="54" t="s">
        <v>44</v>
      </c>
      <c r="P23" s="54" t="s">
        <v>51</v>
      </c>
      <c r="Q23" s="54" t="s">
        <v>51</v>
      </c>
      <c r="R23" s="54" t="s">
        <v>51</v>
      </c>
      <c r="S23" s="54" t="s">
        <v>44</v>
      </c>
      <c r="T23" s="54" t="str">
        <f t="shared" si="0"/>
        <v>✔</v>
      </c>
      <c r="U23" s="54" t="str">
        <f t="shared" si="1"/>
        <v>✔</v>
      </c>
      <c r="V23" s="54" t="str">
        <f t="shared" si="2"/>
        <v>✔</v>
      </c>
      <c r="W23" s="54" t="str">
        <f t="shared" si="3"/>
        <v>X</v>
      </c>
      <c r="X23" s="54" t="str">
        <f t="shared" si="4"/>
        <v>X</v>
      </c>
      <c r="Y23" s="54" t="str">
        <f t="shared" si="5"/>
        <v>X</v>
      </c>
      <c r="Z23" s="54" t="str">
        <f t="shared" si="6"/>
        <v>✔</v>
      </c>
      <c r="AA23" s="54" t="str">
        <f t="shared" si="7"/>
        <v>X</v>
      </c>
      <c r="AB23" s="54" t="str">
        <f t="shared" si="8"/>
        <v>✔</v>
      </c>
      <c r="AC23" s="54" t="str">
        <f t="shared" si="9"/>
        <v>X</v>
      </c>
      <c r="AD23" s="78">
        <f t="shared" si="10"/>
        <v>13</v>
      </c>
      <c r="AE23" s="80">
        <f t="shared" si="11"/>
        <v>12</v>
      </c>
      <c r="AF23" s="82">
        <f t="shared" si="12"/>
        <v>0</v>
      </c>
    </row>
    <row r="24" spans="3:32" ht="19.149999999999999" customHeight="1">
      <c r="C24" s="49">
        <v>13</v>
      </c>
      <c r="D24" s="47" t="s">
        <v>94</v>
      </c>
      <c r="E24" s="54" t="s">
        <v>51</v>
      </c>
      <c r="F24" s="54" t="s">
        <v>51</v>
      </c>
      <c r="G24" s="54" t="s">
        <v>44</v>
      </c>
      <c r="H24" s="54" t="s">
        <v>44</v>
      </c>
      <c r="I24" s="54" t="s">
        <v>44</v>
      </c>
      <c r="J24" s="54" t="s">
        <v>51</v>
      </c>
      <c r="K24" s="54" t="s">
        <v>51</v>
      </c>
      <c r="L24" s="54" t="s">
        <v>44</v>
      </c>
      <c r="M24" s="54" t="s">
        <v>51</v>
      </c>
      <c r="N24" s="54" t="s">
        <v>44</v>
      </c>
      <c r="O24" s="54" t="s">
        <v>44</v>
      </c>
      <c r="P24" s="54" t="s">
        <v>44</v>
      </c>
      <c r="Q24" s="54" t="s">
        <v>44</v>
      </c>
      <c r="R24" s="54" t="s">
        <v>51</v>
      </c>
      <c r="S24" s="54" t="s">
        <v>44</v>
      </c>
      <c r="T24" s="54" t="s">
        <v>44</v>
      </c>
      <c r="U24" s="54" t="str">
        <f t="shared" si="1"/>
        <v>✔</v>
      </c>
      <c r="V24" s="54" t="str">
        <f t="shared" si="2"/>
        <v>X</v>
      </c>
      <c r="W24" s="54" t="str">
        <f t="shared" si="3"/>
        <v>X</v>
      </c>
      <c r="X24" s="54" t="str">
        <f t="shared" si="4"/>
        <v>X</v>
      </c>
      <c r="Y24" s="54" t="str">
        <f t="shared" si="5"/>
        <v>✔</v>
      </c>
      <c r="Z24" s="54" t="str">
        <f t="shared" si="6"/>
        <v>✔</v>
      </c>
      <c r="AA24" s="54" t="str">
        <f t="shared" si="7"/>
        <v>X</v>
      </c>
      <c r="AB24" s="54" t="str">
        <f t="shared" si="8"/>
        <v>✔</v>
      </c>
      <c r="AC24" s="54" t="str">
        <f t="shared" si="9"/>
        <v>X</v>
      </c>
      <c r="AD24" s="78">
        <f t="shared" si="10"/>
        <v>10</v>
      </c>
      <c r="AE24" s="80">
        <f t="shared" si="11"/>
        <v>15</v>
      </c>
      <c r="AF24" s="82">
        <f t="shared" si="12"/>
        <v>0</v>
      </c>
    </row>
    <row r="25" spans="3:32" ht="19.149999999999999" customHeight="1">
      <c r="C25" s="49">
        <v>14</v>
      </c>
      <c r="D25" s="47" t="s">
        <v>95</v>
      </c>
      <c r="E25" s="54" t="s">
        <v>51</v>
      </c>
      <c r="F25" s="54" t="s">
        <v>51</v>
      </c>
      <c r="G25" s="54" t="s">
        <v>44</v>
      </c>
      <c r="H25" s="54" t="s">
        <v>44</v>
      </c>
      <c r="I25" s="54" t="s">
        <v>51</v>
      </c>
      <c r="J25" s="54" t="s">
        <v>44</v>
      </c>
      <c r="K25" s="54" t="s">
        <v>51</v>
      </c>
      <c r="L25" s="54" t="s">
        <v>44</v>
      </c>
      <c r="M25" s="54" t="s">
        <v>44</v>
      </c>
      <c r="N25" s="54" t="s">
        <v>44</v>
      </c>
      <c r="O25" s="54" t="s">
        <v>44</v>
      </c>
      <c r="P25" s="54" t="s">
        <v>44</v>
      </c>
      <c r="Q25" s="54" t="s">
        <v>44</v>
      </c>
      <c r="R25" s="54" t="s">
        <v>51</v>
      </c>
      <c r="S25" s="54" t="s">
        <v>44</v>
      </c>
      <c r="T25" s="54" t="str">
        <f t="shared" si="0"/>
        <v>✔</v>
      </c>
      <c r="U25" s="54" t="str">
        <f t="shared" si="1"/>
        <v>✔</v>
      </c>
      <c r="V25" s="54" t="str">
        <f t="shared" si="2"/>
        <v>X</v>
      </c>
      <c r="W25" s="54" t="str">
        <f t="shared" si="3"/>
        <v>X</v>
      </c>
      <c r="X25" s="54" t="str">
        <f t="shared" si="4"/>
        <v>✔</v>
      </c>
      <c r="Y25" s="54" t="str">
        <f t="shared" si="5"/>
        <v>X</v>
      </c>
      <c r="Z25" s="54" t="str">
        <f t="shared" si="6"/>
        <v>✔</v>
      </c>
      <c r="AA25" s="54" t="str">
        <f t="shared" si="7"/>
        <v>X</v>
      </c>
      <c r="AB25" s="54" t="str">
        <f t="shared" si="8"/>
        <v>X</v>
      </c>
      <c r="AC25" s="54" t="str">
        <f t="shared" si="9"/>
        <v>X</v>
      </c>
      <c r="AD25" s="78">
        <f t="shared" si="10"/>
        <v>9</v>
      </c>
      <c r="AE25" s="80">
        <f t="shared" si="11"/>
        <v>16</v>
      </c>
      <c r="AF25" s="82">
        <f t="shared" si="12"/>
        <v>0</v>
      </c>
    </row>
    <row r="26" spans="3:32" ht="19.149999999999999" customHeight="1">
      <c r="C26" s="49">
        <v>15</v>
      </c>
      <c r="D26" s="47" t="s">
        <v>96</v>
      </c>
      <c r="E26" s="54" t="s">
        <v>44</v>
      </c>
      <c r="F26" s="54" t="s">
        <v>44</v>
      </c>
      <c r="G26" s="54" t="s">
        <v>44</v>
      </c>
      <c r="H26" s="54" t="s">
        <v>44</v>
      </c>
      <c r="I26" s="54" t="s">
        <v>51</v>
      </c>
      <c r="J26" s="54" t="s">
        <v>44</v>
      </c>
      <c r="K26" s="54" t="s">
        <v>51</v>
      </c>
      <c r="L26" s="54" t="s">
        <v>51</v>
      </c>
      <c r="M26" s="54" t="s">
        <v>44</v>
      </c>
      <c r="N26" s="54" t="s">
        <v>44</v>
      </c>
      <c r="O26" s="54" t="s">
        <v>44</v>
      </c>
      <c r="P26" s="54" t="s">
        <v>44</v>
      </c>
      <c r="Q26" s="54" t="s">
        <v>44</v>
      </c>
      <c r="R26" s="54" t="s">
        <v>44</v>
      </c>
      <c r="S26" s="54" t="s">
        <v>44</v>
      </c>
      <c r="T26" s="54" t="str">
        <f t="shared" si="0"/>
        <v>X</v>
      </c>
      <c r="U26" s="54" t="str">
        <f t="shared" si="1"/>
        <v>X</v>
      </c>
      <c r="V26" s="54" t="str">
        <f t="shared" si="2"/>
        <v>X</v>
      </c>
      <c r="W26" s="54" t="str">
        <f t="shared" si="3"/>
        <v>X</v>
      </c>
      <c r="X26" s="54" t="str">
        <f t="shared" si="4"/>
        <v>✔</v>
      </c>
      <c r="Y26" s="54" t="str">
        <f t="shared" si="5"/>
        <v>X</v>
      </c>
      <c r="Z26" s="54" t="str">
        <f t="shared" si="6"/>
        <v>✔</v>
      </c>
      <c r="AA26" s="54" t="str">
        <f t="shared" si="7"/>
        <v>✔</v>
      </c>
      <c r="AB26" s="54" t="str">
        <f t="shared" si="8"/>
        <v>X</v>
      </c>
      <c r="AC26" s="54" t="str">
        <f t="shared" si="9"/>
        <v>X</v>
      </c>
      <c r="AD26" s="78">
        <f t="shared" si="10"/>
        <v>6</v>
      </c>
      <c r="AE26" s="80">
        <f t="shared" si="11"/>
        <v>19</v>
      </c>
      <c r="AF26" s="82">
        <f t="shared" si="12"/>
        <v>0</v>
      </c>
    </row>
    <row r="27" spans="3:32" ht="19.149999999999999" customHeight="1">
      <c r="C27" s="49">
        <v>16</v>
      </c>
      <c r="D27" s="47" t="s">
        <v>97</v>
      </c>
      <c r="E27" s="54" t="s">
        <v>51</v>
      </c>
      <c r="F27" s="54" t="s">
        <v>51</v>
      </c>
      <c r="G27" s="54" t="s">
        <v>51</v>
      </c>
      <c r="H27" s="54" t="s">
        <v>44</v>
      </c>
      <c r="I27" s="54" t="s">
        <v>51</v>
      </c>
      <c r="J27" s="54" t="s">
        <v>51</v>
      </c>
      <c r="K27" s="54" t="s">
        <v>44</v>
      </c>
      <c r="L27" s="54" t="s">
        <v>44</v>
      </c>
      <c r="M27" s="54" t="s">
        <v>44</v>
      </c>
      <c r="N27" s="54" t="s">
        <v>44</v>
      </c>
      <c r="O27" s="54" t="s">
        <v>44</v>
      </c>
      <c r="P27" s="54" t="s">
        <v>44</v>
      </c>
      <c r="Q27" s="54" t="s">
        <v>44</v>
      </c>
      <c r="R27" s="54" t="s">
        <v>44</v>
      </c>
      <c r="S27" s="54" t="s">
        <v>44</v>
      </c>
      <c r="T27" s="54" t="str">
        <f t="shared" si="0"/>
        <v>✔</v>
      </c>
      <c r="U27" s="54" t="str">
        <f t="shared" si="1"/>
        <v>✔</v>
      </c>
      <c r="V27" s="54" t="str">
        <f t="shared" si="2"/>
        <v>✔</v>
      </c>
      <c r="W27" s="54" t="str">
        <f t="shared" si="3"/>
        <v>X</v>
      </c>
      <c r="X27" s="54" t="str">
        <f t="shared" si="4"/>
        <v>✔</v>
      </c>
      <c r="Y27" s="54" t="str">
        <f t="shared" si="5"/>
        <v>✔</v>
      </c>
      <c r="Z27" s="54" t="str">
        <f t="shared" si="6"/>
        <v>X</v>
      </c>
      <c r="AA27" s="54" t="str">
        <f t="shared" si="7"/>
        <v>X</v>
      </c>
      <c r="AB27" s="54" t="str">
        <f t="shared" si="8"/>
        <v>X</v>
      </c>
      <c r="AC27" s="54" t="str">
        <f t="shared" si="9"/>
        <v>X</v>
      </c>
      <c r="AD27" s="78">
        <f t="shared" si="10"/>
        <v>10</v>
      </c>
      <c r="AE27" s="80">
        <f t="shared" si="11"/>
        <v>15</v>
      </c>
      <c r="AF27" s="82">
        <f t="shared" si="12"/>
        <v>0</v>
      </c>
    </row>
    <row r="28" spans="3:32" ht="19.149999999999999" customHeight="1">
      <c r="C28" s="49">
        <v>17</v>
      </c>
      <c r="D28" s="47" t="s">
        <v>98</v>
      </c>
      <c r="E28" s="54" t="s">
        <v>51</v>
      </c>
      <c r="F28" s="54" t="s">
        <v>51</v>
      </c>
      <c r="G28" s="54" t="s">
        <v>51</v>
      </c>
      <c r="H28" s="54" t="s">
        <v>51</v>
      </c>
      <c r="I28" s="54" t="s">
        <v>51</v>
      </c>
      <c r="J28" s="54" t="s">
        <v>51</v>
      </c>
      <c r="K28" s="54" t="s">
        <v>51</v>
      </c>
      <c r="L28" s="54" t="s">
        <v>44</v>
      </c>
      <c r="M28" s="54" t="s">
        <v>44</v>
      </c>
      <c r="N28" s="54" t="s">
        <v>44</v>
      </c>
      <c r="O28" s="54" t="s">
        <v>44</v>
      </c>
      <c r="P28" s="54" t="s">
        <v>44</v>
      </c>
      <c r="Q28" s="54" t="s">
        <v>51</v>
      </c>
      <c r="R28" s="54" t="s">
        <v>44</v>
      </c>
      <c r="S28" s="54" t="s">
        <v>44</v>
      </c>
      <c r="T28" s="54" t="str">
        <f t="shared" si="0"/>
        <v>✔</v>
      </c>
      <c r="U28" s="54" t="str">
        <f t="shared" si="1"/>
        <v>✔</v>
      </c>
      <c r="V28" s="54" t="str">
        <f t="shared" si="2"/>
        <v>✔</v>
      </c>
      <c r="W28" s="54" t="str">
        <f t="shared" si="3"/>
        <v>✔</v>
      </c>
      <c r="X28" s="54" t="str">
        <f t="shared" si="4"/>
        <v>✔</v>
      </c>
      <c r="Y28" s="54" t="str">
        <f t="shared" si="5"/>
        <v>✔</v>
      </c>
      <c r="Z28" s="54" t="str">
        <f t="shared" si="6"/>
        <v>✔</v>
      </c>
      <c r="AA28" s="54" t="str">
        <f t="shared" si="7"/>
        <v>X</v>
      </c>
      <c r="AB28" s="54" t="str">
        <f t="shared" si="8"/>
        <v>X</v>
      </c>
      <c r="AC28" s="54" t="str">
        <f t="shared" si="9"/>
        <v>X</v>
      </c>
      <c r="AD28" s="78">
        <f t="shared" si="10"/>
        <v>15</v>
      </c>
      <c r="AE28" s="80">
        <f t="shared" si="11"/>
        <v>10</v>
      </c>
      <c r="AF28" s="82">
        <f t="shared" si="12"/>
        <v>0</v>
      </c>
    </row>
    <row r="29" spans="3:32" ht="19.149999999999999" customHeight="1">
      <c r="C29" s="49">
        <v>18</v>
      </c>
      <c r="D29" s="47" t="s">
        <v>99</v>
      </c>
      <c r="E29" s="54" t="s">
        <v>51</v>
      </c>
      <c r="F29" s="54" t="s">
        <v>51</v>
      </c>
      <c r="G29" s="54" t="s">
        <v>51</v>
      </c>
      <c r="H29" s="54" t="s">
        <v>51</v>
      </c>
      <c r="I29" s="54" t="s">
        <v>51</v>
      </c>
      <c r="J29" s="54" t="s">
        <v>44</v>
      </c>
      <c r="K29" s="54" t="s">
        <v>51</v>
      </c>
      <c r="L29" s="54" t="s">
        <v>51</v>
      </c>
      <c r="M29" s="54" t="s">
        <v>51</v>
      </c>
      <c r="N29" s="54" t="s">
        <v>51</v>
      </c>
      <c r="O29" s="54" t="s">
        <v>51</v>
      </c>
      <c r="P29" s="54" t="s">
        <v>51</v>
      </c>
      <c r="Q29" s="54" t="s">
        <v>51</v>
      </c>
      <c r="R29" s="54" t="s">
        <v>51</v>
      </c>
      <c r="S29" s="54" t="s">
        <v>51</v>
      </c>
      <c r="T29" s="54" t="str">
        <f t="shared" si="0"/>
        <v>✔</v>
      </c>
      <c r="U29" s="54" t="str">
        <f t="shared" si="1"/>
        <v>✔</v>
      </c>
      <c r="V29" s="54" t="str">
        <f t="shared" si="2"/>
        <v>✔</v>
      </c>
      <c r="W29" s="54" t="str">
        <f t="shared" si="3"/>
        <v>✔</v>
      </c>
      <c r="X29" s="54" t="str">
        <f t="shared" si="4"/>
        <v>✔</v>
      </c>
      <c r="Y29" s="54" t="str">
        <f t="shared" si="5"/>
        <v>X</v>
      </c>
      <c r="Z29" s="54" t="str">
        <f t="shared" si="6"/>
        <v>✔</v>
      </c>
      <c r="AA29" s="54" t="str">
        <f t="shared" si="7"/>
        <v>✔</v>
      </c>
      <c r="AB29" s="54" t="str">
        <f t="shared" si="8"/>
        <v>✔</v>
      </c>
      <c r="AC29" s="54" t="str">
        <f t="shared" si="9"/>
        <v>✔</v>
      </c>
      <c r="AD29" s="78">
        <f t="shared" si="10"/>
        <v>23</v>
      </c>
      <c r="AE29" s="80">
        <f t="shared" si="11"/>
        <v>2</v>
      </c>
      <c r="AF29" s="82">
        <f t="shared" si="12"/>
        <v>0</v>
      </c>
    </row>
    <row r="30" spans="3:32" ht="19.149999999999999" customHeight="1">
      <c r="C30" s="49">
        <v>19</v>
      </c>
      <c r="D30" s="47" t="s">
        <v>100</v>
      </c>
      <c r="E30" s="54" t="s">
        <v>44</v>
      </c>
      <c r="F30" s="54" t="s">
        <v>44</v>
      </c>
      <c r="G30" s="54" t="s">
        <v>44</v>
      </c>
      <c r="H30" s="54" t="s">
        <v>44</v>
      </c>
      <c r="I30" s="54" t="s">
        <v>51</v>
      </c>
      <c r="J30" s="54" t="s">
        <v>44</v>
      </c>
      <c r="K30" s="54" t="s">
        <v>51</v>
      </c>
      <c r="L30" s="54" t="s">
        <v>44</v>
      </c>
      <c r="M30" s="54" t="s">
        <v>51</v>
      </c>
      <c r="N30" s="54" t="s">
        <v>44</v>
      </c>
      <c r="O30" s="54" t="s">
        <v>44</v>
      </c>
      <c r="P30" s="54" t="s">
        <v>51</v>
      </c>
      <c r="Q30" s="54" t="s">
        <v>44</v>
      </c>
      <c r="R30" s="54" t="s">
        <v>51</v>
      </c>
      <c r="S30" s="54" t="s">
        <v>51</v>
      </c>
      <c r="T30" s="54" t="str">
        <f t="shared" si="0"/>
        <v>X</v>
      </c>
      <c r="U30" s="54" t="str">
        <f t="shared" si="1"/>
        <v>X</v>
      </c>
      <c r="V30" s="54" t="str">
        <f t="shared" si="2"/>
        <v>X</v>
      </c>
      <c r="W30" s="54" t="str">
        <f t="shared" si="3"/>
        <v>X</v>
      </c>
      <c r="X30" s="54" t="str">
        <f t="shared" si="4"/>
        <v>✔</v>
      </c>
      <c r="Y30" s="54" t="str">
        <f t="shared" si="5"/>
        <v>X</v>
      </c>
      <c r="Z30" s="54" t="str">
        <f t="shared" si="6"/>
        <v>✔</v>
      </c>
      <c r="AA30" s="54" t="str">
        <f t="shared" si="7"/>
        <v>X</v>
      </c>
      <c r="AB30" s="54" t="str">
        <f t="shared" si="8"/>
        <v>✔</v>
      </c>
      <c r="AC30" s="54" t="str">
        <f t="shared" si="9"/>
        <v>X</v>
      </c>
      <c r="AD30" s="78">
        <f t="shared" si="10"/>
        <v>9</v>
      </c>
      <c r="AE30" s="80">
        <f t="shared" si="11"/>
        <v>16</v>
      </c>
      <c r="AF30" s="82">
        <f t="shared" si="12"/>
        <v>0</v>
      </c>
    </row>
    <row r="31" spans="3:32" ht="19.149999999999999" customHeight="1">
      <c r="C31" s="49">
        <v>20</v>
      </c>
      <c r="D31" s="47" t="s">
        <v>101</v>
      </c>
      <c r="E31" s="54" t="s">
        <v>51</v>
      </c>
      <c r="F31" s="54" t="s">
        <v>44</v>
      </c>
      <c r="G31" s="54" t="s">
        <v>51</v>
      </c>
      <c r="H31" s="54" t="s">
        <v>44</v>
      </c>
      <c r="I31" s="54" t="s">
        <v>44</v>
      </c>
      <c r="J31" s="54" t="s">
        <v>44</v>
      </c>
      <c r="K31" s="54" t="s">
        <v>51</v>
      </c>
      <c r="L31" s="54" t="s">
        <v>44</v>
      </c>
      <c r="M31" s="54" t="s">
        <v>51</v>
      </c>
      <c r="N31" s="54" t="s">
        <v>44</v>
      </c>
      <c r="O31" s="54" t="s">
        <v>44</v>
      </c>
      <c r="P31" s="54" t="s">
        <v>51</v>
      </c>
      <c r="Q31" s="54" t="s">
        <v>44</v>
      </c>
      <c r="R31" s="54" t="s">
        <v>51</v>
      </c>
      <c r="S31" s="54" t="s">
        <v>51</v>
      </c>
      <c r="T31" s="54" t="str">
        <f t="shared" si="0"/>
        <v>✔</v>
      </c>
      <c r="U31" s="54" t="str">
        <f t="shared" si="1"/>
        <v>X</v>
      </c>
      <c r="V31" s="54" t="str">
        <f t="shared" si="2"/>
        <v>✔</v>
      </c>
      <c r="W31" s="54" t="str">
        <f t="shared" si="3"/>
        <v>X</v>
      </c>
      <c r="X31" s="54" t="str">
        <f t="shared" si="4"/>
        <v>X</v>
      </c>
      <c r="Y31" s="54" t="str">
        <f t="shared" si="5"/>
        <v>X</v>
      </c>
      <c r="Z31" s="54" t="str">
        <f t="shared" si="6"/>
        <v>✔</v>
      </c>
      <c r="AA31" s="54" t="str">
        <f t="shared" si="7"/>
        <v>X</v>
      </c>
      <c r="AB31" s="54" t="str">
        <f t="shared" si="8"/>
        <v>✔</v>
      </c>
      <c r="AC31" s="54" t="str">
        <f t="shared" si="9"/>
        <v>X</v>
      </c>
      <c r="AD31" s="78">
        <f t="shared" si="10"/>
        <v>11</v>
      </c>
      <c r="AE31" s="80">
        <f t="shared" si="11"/>
        <v>14</v>
      </c>
      <c r="AF31" s="82">
        <f t="shared" si="12"/>
        <v>0</v>
      </c>
    </row>
    <row r="32" spans="3:32" ht="19.149999999999999" customHeight="1">
      <c r="C32" s="49">
        <v>21</v>
      </c>
      <c r="D32" s="47" t="s">
        <v>102</v>
      </c>
      <c r="E32" s="54" t="s">
        <v>51</v>
      </c>
      <c r="F32" s="54" t="s">
        <v>51</v>
      </c>
      <c r="G32" s="54" t="s">
        <v>44</v>
      </c>
      <c r="H32" s="54" t="s">
        <v>44</v>
      </c>
      <c r="I32" s="54" t="s">
        <v>51</v>
      </c>
      <c r="J32" s="54" t="s">
        <v>51</v>
      </c>
      <c r="K32" s="54" t="s">
        <v>44</v>
      </c>
      <c r="L32" s="54" t="s">
        <v>44</v>
      </c>
      <c r="M32" s="54" t="s">
        <v>51</v>
      </c>
      <c r="N32" s="54" t="s">
        <v>44</v>
      </c>
      <c r="O32" s="54" t="s">
        <v>51</v>
      </c>
      <c r="P32" s="54" t="s">
        <v>51</v>
      </c>
      <c r="Q32" s="54" t="s">
        <v>44</v>
      </c>
      <c r="R32" s="54" t="s">
        <v>44</v>
      </c>
      <c r="S32" s="54" t="s">
        <v>51</v>
      </c>
      <c r="T32" s="54" t="str">
        <f t="shared" si="0"/>
        <v>✔</v>
      </c>
      <c r="U32" s="54" t="str">
        <f t="shared" si="1"/>
        <v>✔</v>
      </c>
      <c r="V32" s="54" t="str">
        <f t="shared" si="2"/>
        <v>X</v>
      </c>
      <c r="W32" s="54" t="str">
        <f t="shared" si="3"/>
        <v>X</v>
      </c>
      <c r="X32" s="54" t="str">
        <f t="shared" si="4"/>
        <v>✔</v>
      </c>
      <c r="Y32" s="54" t="str">
        <f t="shared" si="5"/>
        <v>✔</v>
      </c>
      <c r="Z32" s="54" t="str">
        <f t="shared" si="6"/>
        <v>X</v>
      </c>
      <c r="AA32" s="54" t="str">
        <f t="shared" si="7"/>
        <v>X</v>
      </c>
      <c r="AB32" s="54" t="str">
        <f t="shared" si="8"/>
        <v>✔</v>
      </c>
      <c r="AC32" s="54" t="str">
        <f t="shared" si="9"/>
        <v>X</v>
      </c>
      <c r="AD32" s="78">
        <f t="shared" si="10"/>
        <v>13</v>
      </c>
      <c r="AE32" s="80">
        <f t="shared" si="11"/>
        <v>12</v>
      </c>
      <c r="AF32" s="82">
        <f t="shared" si="12"/>
        <v>0</v>
      </c>
    </row>
    <row r="33" spans="3:32" ht="19.149999999999999" customHeight="1">
      <c r="C33" s="49">
        <v>22</v>
      </c>
      <c r="D33" s="47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78">
        <f t="shared" si="10"/>
        <v>0</v>
      </c>
      <c r="AE33" s="80">
        <f t="shared" si="11"/>
        <v>0</v>
      </c>
      <c r="AF33" s="82">
        <f t="shared" si="12"/>
        <v>0</v>
      </c>
    </row>
    <row r="34" spans="3:32" ht="19.149999999999999" customHeight="1">
      <c r="C34" s="49">
        <v>23</v>
      </c>
      <c r="D34" s="4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78">
        <f t="shared" si="10"/>
        <v>0</v>
      </c>
      <c r="AE34" s="80">
        <f t="shared" si="11"/>
        <v>0</v>
      </c>
      <c r="AF34" s="82">
        <f t="shared" si="12"/>
        <v>0</v>
      </c>
    </row>
    <row r="35" spans="3:32" ht="19.149999999999999" customHeight="1">
      <c r="C35" s="49">
        <v>24</v>
      </c>
      <c r="D35" s="47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78">
        <f t="shared" si="10"/>
        <v>0</v>
      </c>
      <c r="AE35" s="80">
        <f t="shared" si="11"/>
        <v>0</v>
      </c>
      <c r="AF35" s="82">
        <f t="shared" si="12"/>
        <v>0</v>
      </c>
    </row>
    <row r="36" spans="3:32" ht="19.149999999999999" customHeight="1">
      <c r="C36" s="49">
        <v>25</v>
      </c>
      <c r="D36" s="47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78">
        <f t="shared" si="10"/>
        <v>0</v>
      </c>
      <c r="AE36" s="80">
        <f t="shared" si="11"/>
        <v>0</v>
      </c>
      <c r="AF36" s="82">
        <f t="shared" si="12"/>
        <v>0</v>
      </c>
    </row>
    <row r="37" spans="3:32" ht="19.149999999999999" customHeight="1">
      <c r="C37" s="49">
        <v>26</v>
      </c>
      <c r="D37" s="4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78">
        <f t="shared" si="10"/>
        <v>0</v>
      </c>
      <c r="AE37" s="80">
        <f t="shared" si="11"/>
        <v>0</v>
      </c>
      <c r="AF37" s="82">
        <f t="shared" si="12"/>
        <v>0</v>
      </c>
    </row>
    <row r="38" spans="3:32" ht="19.149999999999999" customHeight="1">
      <c r="C38" s="49">
        <v>27</v>
      </c>
      <c r="D38" s="47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78">
        <f t="shared" si="10"/>
        <v>0</v>
      </c>
      <c r="AE38" s="80">
        <f t="shared" si="11"/>
        <v>0</v>
      </c>
      <c r="AF38" s="82">
        <f t="shared" si="12"/>
        <v>0</v>
      </c>
    </row>
    <row r="39" spans="3:32" ht="19.149999999999999" customHeight="1">
      <c r="C39" s="49">
        <v>28</v>
      </c>
      <c r="D39" s="4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78">
        <f t="shared" si="10"/>
        <v>0</v>
      </c>
      <c r="AE39" s="80">
        <f t="shared" si="11"/>
        <v>0</v>
      </c>
      <c r="AF39" s="82">
        <f t="shared" si="12"/>
        <v>0</v>
      </c>
    </row>
    <row r="40" spans="3:32" ht="19.149999999999999" customHeight="1">
      <c r="C40" s="49">
        <v>29</v>
      </c>
      <c r="D40" s="4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78">
        <f t="shared" si="10"/>
        <v>0</v>
      </c>
      <c r="AE40" s="80">
        <f t="shared" si="11"/>
        <v>0</v>
      </c>
      <c r="AF40" s="82">
        <f t="shared" si="12"/>
        <v>0</v>
      </c>
    </row>
    <row r="41" spans="3:32" ht="19.149999999999999" customHeight="1">
      <c r="C41" s="49">
        <v>30</v>
      </c>
      <c r="D41" s="47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78">
        <f t="shared" si="10"/>
        <v>0</v>
      </c>
      <c r="AE41" s="80">
        <f t="shared" si="11"/>
        <v>0</v>
      </c>
      <c r="AF41" s="82">
        <f t="shared" si="12"/>
        <v>0</v>
      </c>
    </row>
    <row r="42" spans="3:32" ht="19.149999999999999" customHeight="1">
      <c r="C42" s="49">
        <v>31</v>
      </c>
      <c r="D42" s="47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78">
        <f t="shared" si="10"/>
        <v>0</v>
      </c>
      <c r="AE42" s="80">
        <f t="shared" si="11"/>
        <v>0</v>
      </c>
      <c r="AF42" s="82">
        <f t="shared" si="12"/>
        <v>0</v>
      </c>
    </row>
    <row r="43" spans="3:32" ht="19.149999999999999" customHeight="1">
      <c r="C43" s="49">
        <v>32</v>
      </c>
      <c r="D43" s="47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78">
        <f t="shared" si="10"/>
        <v>0</v>
      </c>
      <c r="AE43" s="80">
        <f t="shared" si="11"/>
        <v>0</v>
      </c>
      <c r="AF43" s="82">
        <f t="shared" si="12"/>
        <v>0</v>
      </c>
    </row>
    <row r="44" spans="3:32" ht="19.149999999999999" customHeight="1">
      <c r="C44" s="49">
        <v>33</v>
      </c>
      <c r="D44" s="47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78">
        <f t="shared" si="10"/>
        <v>0</v>
      </c>
      <c r="AE44" s="80">
        <f t="shared" si="11"/>
        <v>0</v>
      </c>
      <c r="AF44" s="82">
        <f t="shared" si="12"/>
        <v>0</v>
      </c>
    </row>
    <row r="45" spans="3:32" ht="19.149999999999999" customHeight="1">
      <c r="C45" s="49">
        <v>34</v>
      </c>
      <c r="D45" s="47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78">
        <f t="shared" si="10"/>
        <v>0</v>
      </c>
      <c r="AE45" s="80">
        <f t="shared" si="11"/>
        <v>0</v>
      </c>
      <c r="AF45" s="82">
        <f t="shared" si="12"/>
        <v>0</v>
      </c>
    </row>
    <row r="48" spans="3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7" t="s">
        <v>30</v>
      </c>
      <c r="AE48" s="5" t="s">
        <v>36</v>
      </c>
    </row>
    <row r="49" spans="4:31" ht="18" customHeight="1">
      <c r="D49" s="9" t="s">
        <v>35</v>
      </c>
      <c r="E49" s="10">
        <f>COUNTIF(E12:E45,"✔")</f>
        <v>19</v>
      </c>
      <c r="F49" s="10">
        <f t="shared" ref="F49:AC49" si="13">COUNTIF(F12:F45,"✔")</f>
        <v>15</v>
      </c>
      <c r="G49" s="10">
        <f t="shared" si="13"/>
        <v>11</v>
      </c>
      <c r="H49" s="10">
        <f t="shared" si="13"/>
        <v>6</v>
      </c>
      <c r="I49" s="10">
        <f t="shared" si="13"/>
        <v>15</v>
      </c>
      <c r="J49" s="10">
        <f t="shared" si="13"/>
        <v>11</v>
      </c>
      <c r="K49" s="10">
        <f t="shared" si="13"/>
        <v>17</v>
      </c>
      <c r="L49" s="10">
        <f t="shared" si="13"/>
        <v>4</v>
      </c>
      <c r="M49" s="10">
        <f t="shared" si="13"/>
        <v>15</v>
      </c>
      <c r="N49" s="10">
        <f t="shared" si="13"/>
        <v>3</v>
      </c>
      <c r="O49" s="10">
        <f t="shared" si="13"/>
        <v>7</v>
      </c>
      <c r="P49" s="10">
        <f t="shared" si="13"/>
        <v>11</v>
      </c>
      <c r="Q49" s="10">
        <f t="shared" si="13"/>
        <v>5</v>
      </c>
      <c r="R49" s="10">
        <f t="shared" si="13"/>
        <v>12</v>
      </c>
      <c r="S49" s="10">
        <f t="shared" si="13"/>
        <v>8</v>
      </c>
      <c r="T49" s="10">
        <f t="shared" si="13"/>
        <v>12</v>
      </c>
      <c r="U49" s="10">
        <f t="shared" si="13"/>
        <v>15</v>
      </c>
      <c r="V49" s="10">
        <f t="shared" si="13"/>
        <v>11</v>
      </c>
      <c r="W49" s="10">
        <f t="shared" si="13"/>
        <v>6</v>
      </c>
      <c r="X49" s="10">
        <f t="shared" si="13"/>
        <v>15</v>
      </c>
      <c r="Y49" s="10">
        <f t="shared" si="13"/>
        <v>11</v>
      </c>
      <c r="Z49" s="10">
        <f t="shared" si="13"/>
        <v>17</v>
      </c>
      <c r="AA49" s="10">
        <f t="shared" si="13"/>
        <v>4</v>
      </c>
      <c r="AB49" s="10">
        <f t="shared" si="13"/>
        <v>15</v>
      </c>
      <c r="AC49" s="10">
        <f t="shared" si="13"/>
        <v>6</v>
      </c>
      <c r="AD49" s="74">
        <f>SUM(E49:AC49)</f>
        <v>271</v>
      </c>
      <c r="AE49" s="12">
        <f>AD49/$AD$52</f>
        <v>0.5161904761904762</v>
      </c>
    </row>
    <row r="50" spans="4:31" ht="18" customHeight="1">
      <c r="D50" s="57" t="s">
        <v>56</v>
      </c>
      <c r="E50" s="10">
        <f t="shared" ref="E50:AC50" si="14">COUNTIF(E12:E45,"X")</f>
        <v>2</v>
      </c>
      <c r="F50" s="10">
        <f t="shared" si="14"/>
        <v>6</v>
      </c>
      <c r="G50" s="10">
        <f t="shared" si="14"/>
        <v>10</v>
      </c>
      <c r="H50" s="10">
        <f t="shared" si="14"/>
        <v>15</v>
      </c>
      <c r="I50" s="10">
        <f t="shared" si="14"/>
        <v>6</v>
      </c>
      <c r="J50" s="10">
        <f t="shared" si="14"/>
        <v>10</v>
      </c>
      <c r="K50" s="10">
        <f t="shared" si="14"/>
        <v>4</v>
      </c>
      <c r="L50" s="10">
        <f t="shared" si="14"/>
        <v>17</v>
      </c>
      <c r="M50" s="10">
        <f t="shared" si="14"/>
        <v>6</v>
      </c>
      <c r="N50" s="10">
        <f t="shared" si="14"/>
        <v>18</v>
      </c>
      <c r="O50" s="10">
        <f t="shared" si="14"/>
        <v>14</v>
      </c>
      <c r="P50" s="10">
        <f t="shared" si="14"/>
        <v>10</v>
      </c>
      <c r="Q50" s="10">
        <f t="shared" si="14"/>
        <v>16</v>
      </c>
      <c r="R50" s="10">
        <f t="shared" si="14"/>
        <v>9</v>
      </c>
      <c r="S50" s="10">
        <f t="shared" si="14"/>
        <v>13</v>
      </c>
      <c r="T50" s="10">
        <f t="shared" si="14"/>
        <v>8</v>
      </c>
      <c r="U50" s="10">
        <f t="shared" si="14"/>
        <v>6</v>
      </c>
      <c r="V50" s="10">
        <f t="shared" si="14"/>
        <v>10</v>
      </c>
      <c r="W50" s="10">
        <f t="shared" si="14"/>
        <v>15</v>
      </c>
      <c r="X50" s="10">
        <f t="shared" si="14"/>
        <v>6</v>
      </c>
      <c r="Y50" s="10">
        <f t="shared" si="14"/>
        <v>10</v>
      </c>
      <c r="Z50" s="10">
        <f t="shared" si="14"/>
        <v>4</v>
      </c>
      <c r="AA50" s="10">
        <f t="shared" si="14"/>
        <v>17</v>
      </c>
      <c r="AB50" s="10">
        <f t="shared" si="14"/>
        <v>6</v>
      </c>
      <c r="AC50" s="10">
        <f t="shared" si="14"/>
        <v>15</v>
      </c>
      <c r="AD50" s="75">
        <f>SUM(E50:AC50)</f>
        <v>253</v>
      </c>
      <c r="AE50" s="13">
        <f>AD50/$AD$52</f>
        <v>0.48190476190476189</v>
      </c>
    </row>
    <row r="51" spans="4:31" ht="18" customHeight="1">
      <c r="D51" s="39" t="s">
        <v>32</v>
      </c>
      <c r="E51" s="10">
        <f t="shared" ref="E51:AC51" si="15">COUNTIF(E12:E45,"–")</f>
        <v>0</v>
      </c>
      <c r="F51" s="10">
        <f t="shared" si="15"/>
        <v>0</v>
      </c>
      <c r="G51" s="10">
        <f t="shared" si="15"/>
        <v>0</v>
      </c>
      <c r="H51" s="10">
        <f t="shared" si="15"/>
        <v>0</v>
      </c>
      <c r="I51" s="10">
        <f t="shared" si="15"/>
        <v>0</v>
      </c>
      <c r="J51" s="10">
        <f t="shared" si="15"/>
        <v>0</v>
      </c>
      <c r="K51" s="10">
        <f t="shared" si="15"/>
        <v>0</v>
      </c>
      <c r="L51" s="10">
        <f t="shared" si="15"/>
        <v>0</v>
      </c>
      <c r="M51" s="10">
        <f t="shared" si="15"/>
        <v>0</v>
      </c>
      <c r="N51" s="10">
        <f t="shared" si="15"/>
        <v>0</v>
      </c>
      <c r="O51" s="10">
        <f t="shared" si="15"/>
        <v>0</v>
      </c>
      <c r="P51" s="10">
        <f t="shared" si="15"/>
        <v>0</v>
      </c>
      <c r="Q51" s="10">
        <f t="shared" si="15"/>
        <v>0</v>
      </c>
      <c r="R51" s="10">
        <f t="shared" si="15"/>
        <v>0</v>
      </c>
      <c r="S51" s="10">
        <f t="shared" si="15"/>
        <v>0</v>
      </c>
      <c r="T51" s="10">
        <f t="shared" si="15"/>
        <v>1</v>
      </c>
      <c r="U51" s="10">
        <f t="shared" si="15"/>
        <v>0</v>
      </c>
      <c r="V51" s="10">
        <f t="shared" si="15"/>
        <v>0</v>
      </c>
      <c r="W51" s="10">
        <f t="shared" si="15"/>
        <v>0</v>
      </c>
      <c r="X51" s="10">
        <f t="shared" si="15"/>
        <v>0</v>
      </c>
      <c r="Y51" s="10">
        <f t="shared" si="15"/>
        <v>0</v>
      </c>
      <c r="Z51" s="10">
        <f t="shared" si="15"/>
        <v>0</v>
      </c>
      <c r="AA51" s="10">
        <f t="shared" si="15"/>
        <v>0</v>
      </c>
      <c r="AB51" s="10">
        <f t="shared" si="15"/>
        <v>0</v>
      </c>
      <c r="AC51" s="10">
        <f t="shared" si="15"/>
        <v>0</v>
      </c>
      <c r="AD51" s="76">
        <f t="shared" ref="AD51" si="16">SUM(E51:AC51)</f>
        <v>1</v>
      </c>
      <c r="AE51" s="15">
        <f t="shared" ref="AE51:AE52" si="17">AD51/$AD$52</f>
        <v>1.9047619047619048E-3</v>
      </c>
    </row>
    <row r="52" spans="4:31">
      <c r="D52" s="11" t="s">
        <v>30</v>
      </c>
      <c r="E52" s="19">
        <f t="shared" ref="E52:AD52" si="18">SUM(E49:E51)</f>
        <v>21</v>
      </c>
      <c r="F52" s="19">
        <f t="shared" si="18"/>
        <v>21</v>
      </c>
      <c r="G52" s="19">
        <f t="shared" si="18"/>
        <v>21</v>
      </c>
      <c r="H52" s="19">
        <f t="shared" si="18"/>
        <v>21</v>
      </c>
      <c r="I52" s="19">
        <f t="shared" si="18"/>
        <v>21</v>
      </c>
      <c r="J52" s="19">
        <f t="shared" si="18"/>
        <v>21</v>
      </c>
      <c r="K52" s="19">
        <f t="shared" si="18"/>
        <v>21</v>
      </c>
      <c r="L52" s="19">
        <f t="shared" si="18"/>
        <v>21</v>
      </c>
      <c r="M52" s="19">
        <f t="shared" si="18"/>
        <v>21</v>
      </c>
      <c r="N52" s="19">
        <f t="shared" si="18"/>
        <v>21</v>
      </c>
      <c r="O52" s="19">
        <f t="shared" si="18"/>
        <v>21</v>
      </c>
      <c r="P52" s="19">
        <f t="shared" si="18"/>
        <v>21</v>
      </c>
      <c r="Q52" s="19">
        <f t="shared" si="18"/>
        <v>21</v>
      </c>
      <c r="R52" s="19">
        <f t="shared" si="18"/>
        <v>21</v>
      </c>
      <c r="S52" s="19">
        <f t="shared" si="18"/>
        <v>21</v>
      </c>
      <c r="T52" s="19">
        <f t="shared" si="18"/>
        <v>21</v>
      </c>
      <c r="U52" s="19">
        <f t="shared" si="18"/>
        <v>21</v>
      </c>
      <c r="V52" s="19">
        <f t="shared" si="18"/>
        <v>21</v>
      </c>
      <c r="W52" s="19">
        <f t="shared" si="18"/>
        <v>21</v>
      </c>
      <c r="X52" s="19">
        <f t="shared" si="18"/>
        <v>21</v>
      </c>
      <c r="Y52" s="19">
        <f t="shared" si="18"/>
        <v>21</v>
      </c>
      <c r="Z52" s="19">
        <f t="shared" si="18"/>
        <v>21</v>
      </c>
      <c r="AA52" s="19">
        <f t="shared" si="18"/>
        <v>21</v>
      </c>
      <c r="AB52" s="19">
        <f t="shared" si="18"/>
        <v>21</v>
      </c>
      <c r="AC52" s="19">
        <f t="shared" si="18"/>
        <v>21</v>
      </c>
      <c r="AD52" s="19">
        <f t="shared" si="18"/>
        <v>525</v>
      </c>
      <c r="AE52" s="30">
        <f t="shared" si="17"/>
        <v>1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31" t="s">
        <v>26</v>
      </c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3"/>
    </row>
    <row r="57" spans="4:31" ht="23.25" customHeight="1">
      <c r="E57" s="134" t="s">
        <v>59</v>
      </c>
      <c r="F57" s="135"/>
      <c r="G57" s="135"/>
      <c r="H57" s="135"/>
      <c r="I57" s="136"/>
      <c r="J57" s="144" t="s">
        <v>28</v>
      </c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6"/>
      <c r="X57" s="143" t="s">
        <v>33</v>
      </c>
      <c r="Y57" s="143"/>
      <c r="Z57" s="143"/>
      <c r="AA57" s="143"/>
      <c r="AB57" s="143"/>
      <c r="AC57" s="143"/>
    </row>
    <row r="58" spans="4:31">
      <c r="E58" s="26" t="s">
        <v>1</v>
      </c>
      <c r="F58" s="26" t="s">
        <v>5</v>
      </c>
      <c r="G58" s="26" t="s">
        <v>6</v>
      </c>
      <c r="H58" s="26" t="s">
        <v>11</v>
      </c>
      <c r="I58" s="26" t="s">
        <v>21</v>
      </c>
      <c r="J58" s="34" t="s">
        <v>2</v>
      </c>
      <c r="K58" s="34" t="s">
        <v>3</v>
      </c>
      <c r="L58" s="34" t="s">
        <v>7</v>
      </c>
      <c r="M58" s="34" t="s">
        <v>8</v>
      </c>
      <c r="N58" s="34" t="s">
        <v>12</v>
      </c>
      <c r="O58" s="34" t="s">
        <v>13</v>
      </c>
      <c r="P58" s="34" t="s">
        <v>14</v>
      </c>
      <c r="Q58" s="34" t="s">
        <v>16</v>
      </c>
      <c r="R58" s="34" t="s">
        <v>17</v>
      </c>
      <c r="S58" s="34" t="s">
        <v>18</v>
      </c>
      <c r="T58" s="35" t="s">
        <v>19</v>
      </c>
      <c r="U58" s="35" t="s">
        <v>22</v>
      </c>
      <c r="V58" s="35" t="s">
        <v>23</v>
      </c>
      <c r="W58" s="35" t="s">
        <v>24</v>
      </c>
      <c r="X58" s="22" t="s">
        <v>4</v>
      </c>
      <c r="Y58" s="22" t="s">
        <v>9</v>
      </c>
      <c r="Z58" s="22" t="s">
        <v>10</v>
      </c>
      <c r="AA58" s="22" t="s">
        <v>15</v>
      </c>
      <c r="AB58" s="22" t="s">
        <v>20</v>
      </c>
      <c r="AC58" s="22" t="s">
        <v>25</v>
      </c>
    </row>
    <row r="59" spans="4:31">
      <c r="D59" s="23" t="s">
        <v>35</v>
      </c>
      <c r="E59" s="139">
        <f>SUM(E49,I49,J49,O49,Y49)</f>
        <v>63</v>
      </c>
      <c r="F59" s="139"/>
      <c r="G59" s="139"/>
      <c r="H59" s="139"/>
      <c r="I59" s="139"/>
      <c r="J59" s="121">
        <f>SUM(F49,G49,K49,L49,P49,Q49,R49,T49,U49,V49,W49,Z49,AA49,AB49)</f>
        <v>155</v>
      </c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3"/>
      <c r="X59" s="121">
        <f>SUM(H49,M49,N49,S49,X49,AC49)</f>
        <v>53</v>
      </c>
      <c r="Y59" s="122"/>
      <c r="Z59" s="122"/>
      <c r="AA59" s="122"/>
      <c r="AB59" s="122"/>
      <c r="AC59" s="123"/>
      <c r="AD59" s="71">
        <f>SUM(E59,J59,X59)</f>
        <v>271</v>
      </c>
    </row>
    <row r="60" spans="4:31" ht="20.25" customHeight="1">
      <c r="D60" s="63" t="s">
        <v>57</v>
      </c>
      <c r="E60" s="117">
        <f>SUM(E50,I50,J50,O50,Y50)</f>
        <v>42</v>
      </c>
      <c r="F60" s="117"/>
      <c r="G60" s="117"/>
      <c r="H60" s="117"/>
      <c r="I60" s="117"/>
      <c r="J60" s="124">
        <f>SUM(F50,G50,K50,L50,P50,Q50,R50,T50,U50,V50,W50,Z50,AA50,AB50)</f>
        <v>138</v>
      </c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6"/>
      <c r="X60" s="124">
        <f>SUM(H50,M50,N50,S50,X50,AC50)</f>
        <v>73</v>
      </c>
      <c r="Y60" s="125"/>
      <c r="Z60" s="125"/>
      <c r="AA60" s="125"/>
      <c r="AB60" s="125"/>
      <c r="AC60" s="126"/>
      <c r="AD60" s="72">
        <f>SUM(E60,J60,X60)</f>
        <v>253</v>
      </c>
    </row>
    <row r="61" spans="4:31" ht="18.75">
      <c r="D61" s="38" t="s">
        <v>32</v>
      </c>
      <c r="E61" s="138">
        <f>SUM(E51,I51,J51,O51,Y51)</f>
        <v>0</v>
      </c>
      <c r="F61" s="138"/>
      <c r="G61" s="138"/>
      <c r="H61" s="138"/>
      <c r="I61" s="138"/>
      <c r="J61" s="118">
        <f>SUM(F51,G51,K51,L51,P51,Q51,R51,T51,U51,V51,W51,Z51,AA51,AB51)</f>
        <v>1</v>
      </c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20"/>
      <c r="X61" s="118">
        <f>SUM(H51,M51,N51,S51,X51,AC51)</f>
        <v>0</v>
      </c>
      <c r="Y61" s="119"/>
      <c r="Z61" s="119"/>
      <c r="AA61" s="119"/>
      <c r="AB61" s="119"/>
      <c r="AC61" s="120"/>
      <c r="AD61" s="73">
        <f>SUM(E61,J61,X61)</f>
        <v>1</v>
      </c>
    </row>
    <row r="62" spans="4:31">
      <c r="D62" s="21" t="s">
        <v>29</v>
      </c>
      <c r="E62" s="137">
        <f>SUM(E59:I61)</f>
        <v>105</v>
      </c>
      <c r="F62" s="137"/>
      <c r="G62" s="137"/>
      <c r="H62" s="137"/>
      <c r="I62" s="137"/>
      <c r="J62" s="140">
        <f>SUM(J59:W61)</f>
        <v>294</v>
      </c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2"/>
      <c r="X62" s="140">
        <f>SUM(X59:AC61)</f>
        <v>126</v>
      </c>
      <c r="Y62" s="141"/>
      <c r="Z62" s="141"/>
      <c r="AA62" s="141"/>
      <c r="AB62" s="141"/>
      <c r="AC62" s="142"/>
      <c r="AD62" s="68">
        <f>SUM(E62,J62,X62)</f>
        <v>525</v>
      </c>
    </row>
    <row r="65" spans="4:7" ht="38.25" customHeight="1">
      <c r="D65" s="64" t="s">
        <v>58</v>
      </c>
      <c r="E65" s="65" t="s">
        <v>37</v>
      </c>
      <c r="F65" s="43" t="s">
        <v>28</v>
      </c>
      <c r="G65" s="44" t="s">
        <v>33</v>
      </c>
    </row>
    <row r="66" spans="4:7">
      <c r="D66" s="23" t="s">
        <v>35</v>
      </c>
      <c r="E66" s="33">
        <f>E59/$E$62</f>
        <v>0.6</v>
      </c>
      <c r="F66" s="33">
        <f>J59/$J$62</f>
        <v>0.52721088435374153</v>
      </c>
      <c r="G66" s="33">
        <f>X59/$X$62</f>
        <v>0.42063492063492064</v>
      </c>
    </row>
    <row r="67" spans="4:7">
      <c r="D67" s="63" t="s">
        <v>57</v>
      </c>
      <c r="E67" s="36">
        <f>E60/$E$62</f>
        <v>0.4</v>
      </c>
      <c r="F67" s="36">
        <f>J60/$J$62</f>
        <v>0.46938775510204084</v>
      </c>
      <c r="G67" s="36">
        <f>X60/$X$62</f>
        <v>0.57936507936507942</v>
      </c>
    </row>
    <row r="68" spans="4:7" ht="18.75">
      <c r="D68" s="38" t="s">
        <v>32</v>
      </c>
      <c r="E68" s="14">
        <f>E61/$E$62</f>
        <v>0</v>
      </c>
      <c r="F68" s="14">
        <f>J61/$J$62</f>
        <v>3.4013605442176869E-3</v>
      </c>
      <c r="G68" s="14">
        <f>X61/$X$62</f>
        <v>0</v>
      </c>
    </row>
    <row r="69" spans="4:7">
      <c r="E69" s="4">
        <f>SUM(E66:E68)</f>
        <v>1</v>
      </c>
      <c r="F69" s="4">
        <f>SUM(F66:F68)</f>
        <v>1</v>
      </c>
      <c r="G69" s="4">
        <f>SUM(G66:G68)</f>
        <v>1</v>
      </c>
    </row>
    <row r="87" spans="4:30" ht="18.75">
      <c r="D87" s="127" t="s">
        <v>66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</row>
    <row r="88" spans="4:30" ht="28.9" customHeight="1">
      <c r="D88" s="148" t="s">
        <v>72</v>
      </c>
      <c r="E88" s="149"/>
      <c r="F88" s="149"/>
      <c r="G88" s="150"/>
      <c r="H88" s="153" t="s">
        <v>173</v>
      </c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4"/>
    </row>
    <row r="89" spans="4:30" ht="31.15" customHeight="1">
      <c r="D89" s="128" t="s">
        <v>69</v>
      </c>
      <c r="E89" s="128"/>
      <c r="F89" s="128"/>
      <c r="G89" s="128"/>
      <c r="H89" s="151" t="s">
        <v>174</v>
      </c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4:30" ht="31.15" customHeight="1">
      <c r="D90" s="128" t="s">
        <v>71</v>
      </c>
      <c r="E90" s="128"/>
      <c r="F90" s="128"/>
      <c r="G90" s="128"/>
      <c r="H90" s="129" t="s">
        <v>175</v>
      </c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30"/>
    </row>
    <row r="91" spans="4:30" ht="32.450000000000003" customHeight="1">
      <c r="D91" s="128" t="s">
        <v>65</v>
      </c>
      <c r="E91" s="128"/>
      <c r="F91" s="128"/>
      <c r="G91" s="128"/>
      <c r="H91" s="129" t="s">
        <v>176</v>
      </c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30"/>
    </row>
    <row r="92" spans="4:30" ht="30" customHeight="1">
      <c r="D92" s="128" t="s">
        <v>70</v>
      </c>
      <c r="E92" s="128"/>
      <c r="F92" s="128"/>
      <c r="G92" s="128"/>
      <c r="H92" s="129" t="s">
        <v>177</v>
      </c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30"/>
    </row>
    <row r="94" spans="4:30">
      <c r="D94" s="92"/>
    </row>
    <row r="96" spans="4:30">
      <c r="D96" s="147"/>
    </row>
    <row r="97" spans="4:4">
      <c r="D97" s="147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00000000-0002-0000-00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C1:AI97"/>
  <sheetViews>
    <sheetView workbookViewId="0">
      <selection activeCell="H93" sqref="H93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3:35" ht="28.5">
      <c r="D2" s="102" t="s">
        <v>62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6" spans="3:35">
      <c r="AD6" s="93"/>
      <c r="AE6" s="93"/>
    </row>
    <row r="7" spans="3:35" ht="22.15" customHeight="1">
      <c r="D7" s="88" t="s">
        <v>63</v>
      </c>
      <c r="E7" s="105" t="s">
        <v>122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R7" s="104" t="s">
        <v>64</v>
      </c>
      <c r="S7" s="104"/>
      <c r="T7" s="104"/>
      <c r="U7" s="104"/>
      <c r="V7" s="104"/>
      <c r="X7" s="100">
        <v>21</v>
      </c>
      <c r="Y7" s="101"/>
    </row>
    <row r="8" spans="3:35" ht="22.15" customHeight="1">
      <c r="D8" s="89" t="s">
        <v>47</v>
      </c>
      <c r="E8" s="103" t="s">
        <v>123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48"/>
      <c r="R8" s="104" t="s">
        <v>67</v>
      </c>
      <c r="S8" s="104"/>
      <c r="T8" s="104"/>
      <c r="U8" s="104"/>
      <c r="V8" s="104"/>
      <c r="X8" s="100" t="s">
        <v>170</v>
      </c>
      <c r="Y8" s="101"/>
      <c r="AD8" s="99"/>
      <c r="AE8" s="99"/>
      <c r="AF8" s="99"/>
      <c r="AG8" s="99"/>
      <c r="AH8" s="99"/>
    </row>
    <row r="9" spans="3:35"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3:35" ht="51.75" customHeight="1">
      <c r="C10" s="109" t="s">
        <v>38</v>
      </c>
      <c r="D10" s="110"/>
      <c r="E10" s="114" t="s">
        <v>78</v>
      </c>
      <c r="F10" s="115"/>
      <c r="G10" s="115"/>
      <c r="H10" s="115"/>
      <c r="I10" s="116"/>
      <c r="J10" s="111" t="s">
        <v>79</v>
      </c>
      <c r="K10" s="112"/>
      <c r="L10" s="112"/>
      <c r="M10" s="112"/>
      <c r="N10" s="113"/>
      <c r="O10" s="111" t="s">
        <v>80</v>
      </c>
      <c r="P10" s="112"/>
      <c r="Q10" s="112"/>
      <c r="R10" s="112"/>
      <c r="S10" s="113"/>
      <c r="T10" s="111" t="s">
        <v>81</v>
      </c>
      <c r="U10" s="112"/>
      <c r="V10" s="112"/>
      <c r="W10" s="112"/>
      <c r="X10" s="113"/>
      <c r="Y10" s="111" t="s">
        <v>82</v>
      </c>
      <c r="Z10" s="112"/>
      <c r="AA10" s="112"/>
      <c r="AB10" s="112"/>
      <c r="AC10" s="113"/>
      <c r="AD10" s="108" t="s">
        <v>41</v>
      </c>
      <c r="AE10" s="108"/>
      <c r="AF10" s="108"/>
    </row>
    <row r="11" spans="3:35" ht="22.15" customHeight="1" thickBot="1">
      <c r="C11" s="50" t="s">
        <v>40</v>
      </c>
      <c r="D11" s="55" t="s">
        <v>68</v>
      </c>
      <c r="E11" s="69" t="s">
        <v>1</v>
      </c>
      <c r="F11" s="69" t="s">
        <v>2</v>
      </c>
      <c r="G11" s="69" t="s">
        <v>3</v>
      </c>
      <c r="H11" s="69" t="s">
        <v>4</v>
      </c>
      <c r="I11" s="69" t="s">
        <v>5</v>
      </c>
      <c r="J11" s="69" t="s">
        <v>6</v>
      </c>
      <c r="K11" s="69" t="s">
        <v>7</v>
      </c>
      <c r="L11" s="69" t="s">
        <v>8</v>
      </c>
      <c r="M11" s="69" t="s">
        <v>9</v>
      </c>
      <c r="N11" s="69" t="s">
        <v>10</v>
      </c>
      <c r="O11" s="69" t="s">
        <v>11</v>
      </c>
      <c r="P11" s="69" t="s">
        <v>12</v>
      </c>
      <c r="Q11" s="69" t="s">
        <v>13</v>
      </c>
      <c r="R11" s="69" t="s">
        <v>14</v>
      </c>
      <c r="S11" s="69" t="s">
        <v>15</v>
      </c>
      <c r="T11" s="69" t="s">
        <v>16</v>
      </c>
      <c r="U11" s="69" t="s">
        <v>17</v>
      </c>
      <c r="V11" s="69" t="s">
        <v>18</v>
      </c>
      <c r="W11" s="69" t="s">
        <v>19</v>
      </c>
      <c r="X11" s="69" t="s">
        <v>20</v>
      </c>
      <c r="Y11" s="69" t="s">
        <v>21</v>
      </c>
      <c r="Z11" s="69" t="s">
        <v>22</v>
      </c>
      <c r="AA11" s="69" t="s">
        <v>23</v>
      </c>
      <c r="AB11" s="69" t="s">
        <v>24</v>
      </c>
      <c r="AC11" s="69" t="s">
        <v>25</v>
      </c>
      <c r="AD11" s="77" t="s">
        <v>54</v>
      </c>
      <c r="AE11" s="79" t="s">
        <v>55</v>
      </c>
      <c r="AF11" s="81" t="s">
        <v>53</v>
      </c>
    </row>
    <row r="12" spans="3:35" ht="19.149999999999999" customHeight="1">
      <c r="C12" s="49">
        <v>1</v>
      </c>
      <c r="D12" s="47" t="s">
        <v>103</v>
      </c>
      <c r="E12" s="54" t="s">
        <v>44</v>
      </c>
      <c r="F12" s="54" t="s">
        <v>51</v>
      </c>
      <c r="G12" s="54" t="s">
        <v>51</v>
      </c>
      <c r="H12" s="54" t="s">
        <v>51</v>
      </c>
      <c r="I12" s="54" t="s">
        <v>44</v>
      </c>
      <c r="J12" s="54" t="s">
        <v>44</v>
      </c>
      <c r="K12" s="54" t="s">
        <v>51</v>
      </c>
      <c r="L12" s="54" t="s">
        <v>44</v>
      </c>
      <c r="M12" s="54" t="s">
        <v>44</v>
      </c>
      <c r="N12" s="54" t="s">
        <v>44</v>
      </c>
      <c r="O12" s="54" t="s">
        <v>51</v>
      </c>
      <c r="P12" s="54" t="s">
        <v>51</v>
      </c>
      <c r="Q12" s="54" t="s">
        <v>44</v>
      </c>
      <c r="R12" s="54" t="s">
        <v>44</v>
      </c>
      <c r="S12" s="54" t="s">
        <v>44</v>
      </c>
      <c r="T12" s="54" t="str">
        <f t="shared" ref="T12:AC12" si="0">E12</f>
        <v>X</v>
      </c>
      <c r="U12" s="54" t="str">
        <f t="shared" si="0"/>
        <v>✔</v>
      </c>
      <c r="V12" s="54" t="str">
        <f t="shared" si="0"/>
        <v>✔</v>
      </c>
      <c r="W12" s="54" t="str">
        <f t="shared" si="0"/>
        <v>✔</v>
      </c>
      <c r="X12" s="54" t="str">
        <f t="shared" si="0"/>
        <v>X</v>
      </c>
      <c r="Y12" s="54" t="str">
        <f t="shared" si="0"/>
        <v>X</v>
      </c>
      <c r="Z12" s="54" t="str">
        <f t="shared" si="0"/>
        <v>✔</v>
      </c>
      <c r="AA12" s="54" t="str">
        <f t="shared" si="0"/>
        <v>X</v>
      </c>
      <c r="AB12" s="54" t="str">
        <f t="shared" si="0"/>
        <v>X</v>
      </c>
      <c r="AC12" s="54" t="str">
        <f t="shared" si="0"/>
        <v>X</v>
      </c>
      <c r="AD12" s="78">
        <f>COUNTIF(E12:AC12,"✔")</f>
        <v>10</v>
      </c>
      <c r="AE12" s="80">
        <f>COUNTIF(E12:AC12,"X")</f>
        <v>15</v>
      </c>
      <c r="AF12" s="82">
        <f>COUNTIF(E12:AC12,"–")</f>
        <v>0</v>
      </c>
      <c r="AH12" s="97" t="s">
        <v>46</v>
      </c>
      <c r="AI12" s="98"/>
    </row>
    <row r="13" spans="3:35" ht="19.149999999999999" customHeight="1">
      <c r="C13" s="49">
        <v>2</v>
      </c>
      <c r="D13" s="47" t="s">
        <v>104</v>
      </c>
      <c r="E13" s="54" t="s">
        <v>44</v>
      </c>
      <c r="F13" s="54" t="s">
        <v>51</v>
      </c>
      <c r="G13" s="54" t="s">
        <v>44</v>
      </c>
      <c r="H13" s="54" t="s">
        <v>44</v>
      </c>
      <c r="I13" s="54" t="s">
        <v>44</v>
      </c>
      <c r="J13" s="54" t="s">
        <v>51</v>
      </c>
      <c r="K13" s="54" t="s">
        <v>51</v>
      </c>
      <c r="L13" s="54" t="s">
        <v>51</v>
      </c>
      <c r="M13" s="54" t="s">
        <v>51</v>
      </c>
      <c r="N13" s="54" t="s">
        <v>44</v>
      </c>
      <c r="O13" s="54" t="s">
        <v>44</v>
      </c>
      <c r="P13" s="54" t="s">
        <v>44</v>
      </c>
      <c r="Q13" s="54" t="s">
        <v>44</v>
      </c>
      <c r="R13" s="54" t="s">
        <v>51</v>
      </c>
      <c r="S13" s="54" t="s">
        <v>44</v>
      </c>
      <c r="T13" s="54" t="str">
        <f t="shared" ref="T13:AC13" si="1">E13</f>
        <v>X</v>
      </c>
      <c r="U13" s="54" t="str">
        <f t="shared" si="1"/>
        <v>✔</v>
      </c>
      <c r="V13" s="54" t="str">
        <f t="shared" si="1"/>
        <v>X</v>
      </c>
      <c r="W13" s="54" t="str">
        <f t="shared" si="1"/>
        <v>X</v>
      </c>
      <c r="X13" s="54" t="str">
        <f t="shared" si="1"/>
        <v>X</v>
      </c>
      <c r="Y13" s="54" t="str">
        <f t="shared" si="1"/>
        <v>✔</v>
      </c>
      <c r="Z13" s="54" t="str">
        <f t="shared" si="1"/>
        <v>✔</v>
      </c>
      <c r="AA13" s="54" t="str">
        <f t="shared" si="1"/>
        <v>✔</v>
      </c>
      <c r="AB13" s="54" t="str">
        <f t="shared" si="1"/>
        <v>✔</v>
      </c>
      <c r="AC13" s="54" t="str">
        <f t="shared" si="1"/>
        <v>X</v>
      </c>
      <c r="AD13" s="78">
        <f t="shared" ref="AD13:AD45" si="2">COUNTIF(E13:AC13,"✔")</f>
        <v>11</v>
      </c>
      <c r="AE13" s="80">
        <f t="shared" ref="AE13:AE45" si="3">COUNTIF(E13:AC13,"X")</f>
        <v>14</v>
      </c>
      <c r="AF13" s="82">
        <f t="shared" ref="AF13:AF45" si="4">COUNTIF(E13:AC13,"–")</f>
        <v>0</v>
      </c>
      <c r="AH13" s="58" t="s">
        <v>48</v>
      </c>
      <c r="AI13" s="59" t="s">
        <v>51</v>
      </c>
    </row>
    <row r="14" spans="3:35" ht="19.149999999999999" customHeight="1">
      <c r="C14" s="49">
        <v>3</v>
      </c>
      <c r="D14" s="47" t="s">
        <v>105</v>
      </c>
      <c r="E14" s="54" t="s">
        <v>51</v>
      </c>
      <c r="F14" s="54" t="s">
        <v>51</v>
      </c>
      <c r="G14" s="54" t="s">
        <v>51</v>
      </c>
      <c r="H14" s="54" t="s">
        <v>51</v>
      </c>
      <c r="I14" s="54" t="s">
        <v>51</v>
      </c>
      <c r="J14" s="54" t="s">
        <v>51</v>
      </c>
      <c r="K14" s="54" t="s">
        <v>51</v>
      </c>
      <c r="L14" s="54" t="s">
        <v>51</v>
      </c>
      <c r="M14" s="54" t="s">
        <v>51</v>
      </c>
      <c r="N14" s="54" t="s">
        <v>51</v>
      </c>
      <c r="O14" s="54" t="s">
        <v>51</v>
      </c>
      <c r="P14" s="54" t="s">
        <v>51</v>
      </c>
      <c r="Q14" s="54" t="s">
        <v>44</v>
      </c>
      <c r="R14" s="54" t="s">
        <v>51</v>
      </c>
      <c r="S14" s="54" t="s">
        <v>51</v>
      </c>
      <c r="T14" s="54" t="s">
        <v>51</v>
      </c>
      <c r="U14" s="54" t="s">
        <v>51</v>
      </c>
      <c r="V14" s="54" t="s">
        <v>44</v>
      </c>
      <c r="W14" s="54" t="s">
        <v>44</v>
      </c>
      <c r="X14" s="54" t="s">
        <v>51</v>
      </c>
      <c r="Y14" s="54" t="s">
        <v>51</v>
      </c>
      <c r="Z14" s="54" t="s">
        <v>51</v>
      </c>
      <c r="AA14" s="54" t="s">
        <v>51</v>
      </c>
      <c r="AB14" s="54" t="s">
        <v>44</v>
      </c>
      <c r="AC14" s="54" t="s">
        <v>44</v>
      </c>
      <c r="AD14" s="78">
        <f t="shared" si="2"/>
        <v>20</v>
      </c>
      <c r="AE14" s="80">
        <f t="shared" si="3"/>
        <v>5</v>
      </c>
      <c r="AF14" s="82">
        <f t="shared" si="4"/>
        <v>0</v>
      </c>
      <c r="AH14" s="58" t="s">
        <v>49</v>
      </c>
      <c r="AI14" s="60" t="s">
        <v>44</v>
      </c>
    </row>
    <row r="15" spans="3:35" ht="19.149999999999999" customHeight="1" thickBot="1">
      <c r="C15" s="49">
        <v>4</v>
      </c>
      <c r="D15" s="47" t="s">
        <v>106</v>
      </c>
      <c r="E15" s="54" t="s">
        <v>44</v>
      </c>
      <c r="F15" s="54" t="s">
        <v>51</v>
      </c>
      <c r="G15" s="54" t="s">
        <v>51</v>
      </c>
      <c r="H15" s="54" t="s">
        <v>51</v>
      </c>
      <c r="I15" s="54" t="s">
        <v>44</v>
      </c>
      <c r="J15" s="54" t="s">
        <v>51</v>
      </c>
      <c r="K15" s="54" t="s">
        <v>51</v>
      </c>
      <c r="L15" s="54" t="s">
        <v>44</v>
      </c>
      <c r="M15" s="54" t="s">
        <v>51</v>
      </c>
      <c r="N15" s="54" t="s">
        <v>44</v>
      </c>
      <c r="O15" s="54" t="s">
        <v>44</v>
      </c>
      <c r="P15" s="54" t="s">
        <v>51</v>
      </c>
      <c r="Q15" s="54" t="s">
        <v>51</v>
      </c>
      <c r="R15" s="54" t="s">
        <v>51</v>
      </c>
      <c r="S15" s="54" t="s">
        <v>44</v>
      </c>
      <c r="T15" s="54" t="str">
        <f t="shared" ref="T15:AC15" si="5">E15</f>
        <v>X</v>
      </c>
      <c r="U15" s="54" t="str">
        <f t="shared" si="5"/>
        <v>✔</v>
      </c>
      <c r="V15" s="54" t="str">
        <f t="shared" si="5"/>
        <v>✔</v>
      </c>
      <c r="W15" s="54" t="str">
        <f t="shared" si="5"/>
        <v>✔</v>
      </c>
      <c r="X15" s="54" t="str">
        <f t="shared" si="5"/>
        <v>X</v>
      </c>
      <c r="Y15" s="54" t="str">
        <f t="shared" si="5"/>
        <v>✔</v>
      </c>
      <c r="Z15" s="54" t="str">
        <f t="shared" si="5"/>
        <v>✔</v>
      </c>
      <c r="AA15" s="54" t="str">
        <f t="shared" si="5"/>
        <v>X</v>
      </c>
      <c r="AB15" s="54" t="str">
        <f t="shared" si="5"/>
        <v>✔</v>
      </c>
      <c r="AC15" s="54" t="str">
        <f t="shared" si="5"/>
        <v>X</v>
      </c>
      <c r="AD15" s="78">
        <f t="shared" si="2"/>
        <v>15</v>
      </c>
      <c r="AE15" s="80">
        <f t="shared" si="3"/>
        <v>10</v>
      </c>
      <c r="AF15" s="82">
        <f t="shared" si="4"/>
        <v>0</v>
      </c>
      <c r="AH15" s="61" t="s">
        <v>50</v>
      </c>
      <c r="AI15" s="62" t="s">
        <v>52</v>
      </c>
    </row>
    <row r="16" spans="3:35" ht="19.149999999999999" customHeight="1">
      <c r="C16" s="49">
        <v>5</v>
      </c>
      <c r="D16" s="47" t="s">
        <v>107</v>
      </c>
      <c r="E16" s="54" t="s">
        <v>51</v>
      </c>
      <c r="F16" s="54" t="s">
        <v>51</v>
      </c>
      <c r="G16" s="54" t="s">
        <v>44</v>
      </c>
      <c r="H16" s="54" t="s">
        <v>44</v>
      </c>
      <c r="I16" s="54" t="s">
        <v>44</v>
      </c>
      <c r="J16" s="54" t="s">
        <v>44</v>
      </c>
      <c r="K16" s="54" t="s">
        <v>51</v>
      </c>
      <c r="L16" s="54" t="s">
        <v>44</v>
      </c>
      <c r="M16" s="54" t="s">
        <v>51</v>
      </c>
      <c r="N16" s="54" t="s">
        <v>44</v>
      </c>
      <c r="O16" s="54" t="s">
        <v>44</v>
      </c>
      <c r="P16" s="54" t="s">
        <v>51</v>
      </c>
      <c r="Q16" s="54" t="s">
        <v>44</v>
      </c>
      <c r="R16" s="54" t="s">
        <v>44</v>
      </c>
      <c r="S16" s="54" t="s">
        <v>44</v>
      </c>
      <c r="T16" s="54" t="str">
        <f t="shared" ref="T16:AC16" si="6">E16</f>
        <v>✔</v>
      </c>
      <c r="U16" s="54" t="str">
        <f t="shared" si="6"/>
        <v>✔</v>
      </c>
      <c r="V16" s="54" t="str">
        <f t="shared" si="6"/>
        <v>X</v>
      </c>
      <c r="W16" s="54" t="str">
        <f t="shared" si="6"/>
        <v>X</v>
      </c>
      <c r="X16" s="54" t="str">
        <f t="shared" si="6"/>
        <v>X</v>
      </c>
      <c r="Y16" s="54" t="str">
        <f t="shared" si="6"/>
        <v>X</v>
      </c>
      <c r="Z16" s="54" t="str">
        <f t="shared" si="6"/>
        <v>✔</v>
      </c>
      <c r="AA16" s="54" t="str">
        <f t="shared" si="6"/>
        <v>X</v>
      </c>
      <c r="AB16" s="54" t="str">
        <f t="shared" si="6"/>
        <v>✔</v>
      </c>
      <c r="AC16" s="54" t="str">
        <f t="shared" si="6"/>
        <v>X</v>
      </c>
      <c r="AD16" s="78">
        <f t="shared" si="2"/>
        <v>9</v>
      </c>
      <c r="AE16" s="80">
        <f t="shared" si="3"/>
        <v>16</v>
      </c>
      <c r="AF16" s="82">
        <f t="shared" si="4"/>
        <v>0</v>
      </c>
    </row>
    <row r="17" spans="3:32" ht="19.149999999999999" customHeight="1">
      <c r="C17" s="49">
        <v>6</v>
      </c>
      <c r="D17" s="47" t="s">
        <v>108</v>
      </c>
      <c r="E17" s="54" t="s">
        <v>51</v>
      </c>
      <c r="F17" s="54" t="s">
        <v>44</v>
      </c>
      <c r="G17" s="54" t="s">
        <v>44</v>
      </c>
      <c r="H17" s="54" t="s">
        <v>44</v>
      </c>
      <c r="I17" s="54" t="s">
        <v>44</v>
      </c>
      <c r="J17" s="54" t="s">
        <v>44</v>
      </c>
      <c r="K17" s="54" t="s">
        <v>51</v>
      </c>
      <c r="L17" s="54" t="s">
        <v>51</v>
      </c>
      <c r="M17" s="54" t="s">
        <v>51</v>
      </c>
      <c r="N17" s="54" t="s">
        <v>44</v>
      </c>
      <c r="O17" s="54" t="s">
        <v>44</v>
      </c>
      <c r="P17" s="54" t="s">
        <v>44</v>
      </c>
      <c r="Q17" s="54" t="s">
        <v>51</v>
      </c>
      <c r="R17" s="54" t="s">
        <v>44</v>
      </c>
      <c r="S17" s="54" t="s">
        <v>44</v>
      </c>
      <c r="T17" s="54" t="str">
        <f t="shared" ref="T17:AC17" si="7">E17</f>
        <v>✔</v>
      </c>
      <c r="U17" s="54" t="str">
        <f t="shared" si="7"/>
        <v>X</v>
      </c>
      <c r="V17" s="54" t="str">
        <f t="shared" si="7"/>
        <v>X</v>
      </c>
      <c r="W17" s="54" t="str">
        <f t="shared" si="7"/>
        <v>X</v>
      </c>
      <c r="X17" s="54" t="str">
        <f t="shared" si="7"/>
        <v>X</v>
      </c>
      <c r="Y17" s="54" t="str">
        <f t="shared" si="7"/>
        <v>X</v>
      </c>
      <c r="Z17" s="54" t="str">
        <f t="shared" si="7"/>
        <v>✔</v>
      </c>
      <c r="AA17" s="54" t="str">
        <f t="shared" si="7"/>
        <v>✔</v>
      </c>
      <c r="AB17" s="54" t="str">
        <f t="shared" si="7"/>
        <v>✔</v>
      </c>
      <c r="AC17" s="54" t="str">
        <f t="shared" si="7"/>
        <v>X</v>
      </c>
      <c r="AD17" s="78">
        <f t="shared" si="2"/>
        <v>9</v>
      </c>
      <c r="AE17" s="80">
        <f t="shared" si="3"/>
        <v>16</v>
      </c>
      <c r="AF17" s="82">
        <f t="shared" si="4"/>
        <v>0</v>
      </c>
    </row>
    <row r="18" spans="3:32" ht="19.149999999999999" customHeight="1">
      <c r="C18" s="49">
        <v>7</v>
      </c>
      <c r="D18" s="47" t="s">
        <v>109</v>
      </c>
      <c r="E18" s="54" t="s">
        <v>51</v>
      </c>
      <c r="F18" s="54" t="s">
        <v>44</v>
      </c>
      <c r="G18" s="54" t="s">
        <v>44</v>
      </c>
      <c r="H18" s="54" t="s">
        <v>44</v>
      </c>
      <c r="I18" s="54" t="s">
        <v>51</v>
      </c>
      <c r="J18" s="54" t="s">
        <v>44</v>
      </c>
      <c r="K18" s="54" t="s">
        <v>51</v>
      </c>
      <c r="L18" s="54" t="s">
        <v>51</v>
      </c>
      <c r="M18" s="54" t="s">
        <v>44</v>
      </c>
      <c r="N18" s="54" t="s">
        <v>44</v>
      </c>
      <c r="O18" s="54" t="s">
        <v>44</v>
      </c>
      <c r="P18" s="54" t="s">
        <v>44</v>
      </c>
      <c r="Q18" s="54" t="s">
        <v>44</v>
      </c>
      <c r="R18" s="54" t="s">
        <v>44</v>
      </c>
      <c r="S18" s="54" t="s">
        <v>44</v>
      </c>
      <c r="T18" s="54" t="str">
        <f t="shared" ref="T18:AC18" si="8">E18</f>
        <v>✔</v>
      </c>
      <c r="U18" s="54" t="str">
        <f t="shared" si="8"/>
        <v>X</v>
      </c>
      <c r="V18" s="54" t="str">
        <f t="shared" si="8"/>
        <v>X</v>
      </c>
      <c r="W18" s="54" t="str">
        <f t="shared" si="8"/>
        <v>X</v>
      </c>
      <c r="X18" s="54" t="str">
        <f t="shared" si="8"/>
        <v>✔</v>
      </c>
      <c r="Y18" s="54" t="str">
        <f t="shared" si="8"/>
        <v>X</v>
      </c>
      <c r="Z18" s="54" t="str">
        <f t="shared" si="8"/>
        <v>✔</v>
      </c>
      <c r="AA18" s="54" t="str">
        <f t="shared" si="8"/>
        <v>✔</v>
      </c>
      <c r="AB18" s="54" t="str">
        <f t="shared" si="8"/>
        <v>X</v>
      </c>
      <c r="AC18" s="54" t="str">
        <f t="shared" si="8"/>
        <v>X</v>
      </c>
      <c r="AD18" s="78">
        <f t="shared" si="2"/>
        <v>8</v>
      </c>
      <c r="AE18" s="80">
        <f t="shared" si="3"/>
        <v>17</v>
      </c>
      <c r="AF18" s="82">
        <f t="shared" si="4"/>
        <v>0</v>
      </c>
    </row>
    <row r="19" spans="3:32" ht="19.149999999999999" customHeight="1">
      <c r="C19" s="49">
        <v>8</v>
      </c>
      <c r="D19" s="47" t="s">
        <v>110</v>
      </c>
      <c r="E19" s="54" t="s">
        <v>51</v>
      </c>
      <c r="F19" s="54" t="s">
        <v>51</v>
      </c>
      <c r="G19" s="54" t="s">
        <v>51</v>
      </c>
      <c r="H19" s="54" t="s">
        <v>51</v>
      </c>
      <c r="I19" s="54" t="s">
        <v>51</v>
      </c>
      <c r="J19" s="54" t="s">
        <v>44</v>
      </c>
      <c r="K19" s="54" t="s">
        <v>51</v>
      </c>
      <c r="L19" s="54" t="s">
        <v>44</v>
      </c>
      <c r="M19" s="54" t="s">
        <v>51</v>
      </c>
      <c r="N19" s="54" t="s">
        <v>51</v>
      </c>
      <c r="O19" s="54" t="s">
        <v>51</v>
      </c>
      <c r="P19" s="54" t="s">
        <v>44</v>
      </c>
      <c r="Q19" s="54" t="s">
        <v>44</v>
      </c>
      <c r="R19" s="54" t="s">
        <v>44</v>
      </c>
      <c r="S19" s="54" t="s">
        <v>44</v>
      </c>
      <c r="T19" s="54" t="str">
        <f t="shared" ref="T19:AC19" si="9">E19</f>
        <v>✔</v>
      </c>
      <c r="U19" s="54" t="str">
        <f t="shared" si="9"/>
        <v>✔</v>
      </c>
      <c r="V19" s="54" t="str">
        <f t="shared" si="9"/>
        <v>✔</v>
      </c>
      <c r="W19" s="54" t="str">
        <f t="shared" si="9"/>
        <v>✔</v>
      </c>
      <c r="X19" s="54" t="str">
        <f t="shared" si="9"/>
        <v>✔</v>
      </c>
      <c r="Y19" s="54" t="str">
        <f t="shared" si="9"/>
        <v>X</v>
      </c>
      <c r="Z19" s="54" t="str">
        <f t="shared" si="9"/>
        <v>✔</v>
      </c>
      <c r="AA19" s="54" t="str">
        <f t="shared" si="9"/>
        <v>X</v>
      </c>
      <c r="AB19" s="54" t="str">
        <f t="shared" si="9"/>
        <v>✔</v>
      </c>
      <c r="AC19" s="54" t="str">
        <f t="shared" si="9"/>
        <v>✔</v>
      </c>
      <c r="AD19" s="78">
        <f t="shared" si="2"/>
        <v>17</v>
      </c>
      <c r="AE19" s="80">
        <f t="shared" si="3"/>
        <v>8</v>
      </c>
      <c r="AF19" s="82">
        <f t="shared" si="4"/>
        <v>0</v>
      </c>
    </row>
    <row r="20" spans="3:32" ht="19.149999999999999" customHeight="1">
      <c r="C20" s="49">
        <v>9</v>
      </c>
      <c r="D20" s="47" t="s">
        <v>111</v>
      </c>
      <c r="E20" s="54" t="s">
        <v>51</v>
      </c>
      <c r="F20" s="54" t="s">
        <v>44</v>
      </c>
      <c r="G20" s="54" t="s">
        <v>51</v>
      </c>
      <c r="H20" s="54" t="s">
        <v>44</v>
      </c>
      <c r="I20" s="54" t="s">
        <v>44</v>
      </c>
      <c r="J20" s="54" t="s">
        <v>44</v>
      </c>
      <c r="K20" s="54" t="s">
        <v>44</v>
      </c>
      <c r="L20" s="54" t="s">
        <v>44</v>
      </c>
      <c r="M20" s="54" t="s">
        <v>44</v>
      </c>
      <c r="N20" s="54" t="s">
        <v>44</v>
      </c>
      <c r="O20" s="54" t="s">
        <v>44</v>
      </c>
      <c r="P20" s="54" t="s">
        <v>44</v>
      </c>
      <c r="Q20" s="54" t="s">
        <v>44</v>
      </c>
      <c r="R20" s="54" t="s">
        <v>44</v>
      </c>
      <c r="S20" s="54" t="s">
        <v>44</v>
      </c>
      <c r="T20" s="54" t="s">
        <v>44</v>
      </c>
      <c r="U20" s="54" t="s">
        <v>51</v>
      </c>
      <c r="V20" s="54" t="s">
        <v>51</v>
      </c>
      <c r="W20" s="54" t="s">
        <v>44</v>
      </c>
      <c r="X20" s="54" t="s">
        <v>44</v>
      </c>
      <c r="Y20" s="54" t="s">
        <v>44</v>
      </c>
      <c r="Z20" s="54" t="s">
        <v>44</v>
      </c>
      <c r="AA20" s="54" t="s">
        <v>44</v>
      </c>
      <c r="AB20" s="54" t="s">
        <v>44</v>
      </c>
      <c r="AC20" s="54" t="s">
        <v>44</v>
      </c>
      <c r="AD20" s="78">
        <f t="shared" si="2"/>
        <v>4</v>
      </c>
      <c r="AE20" s="80">
        <f t="shared" si="3"/>
        <v>21</v>
      </c>
      <c r="AF20" s="82">
        <f t="shared" si="4"/>
        <v>0</v>
      </c>
    </row>
    <row r="21" spans="3:32" ht="19.149999999999999" customHeight="1">
      <c r="C21" s="49">
        <v>10</v>
      </c>
      <c r="D21" s="47" t="s">
        <v>112</v>
      </c>
      <c r="E21" s="54" t="s">
        <v>51</v>
      </c>
      <c r="F21" s="54" t="s">
        <v>51</v>
      </c>
      <c r="G21" s="54" t="s">
        <v>51</v>
      </c>
      <c r="H21" s="54" t="s">
        <v>44</v>
      </c>
      <c r="I21" s="54" t="s">
        <v>51</v>
      </c>
      <c r="J21" s="54" t="s">
        <v>44</v>
      </c>
      <c r="K21" s="54" t="s">
        <v>51</v>
      </c>
      <c r="L21" s="54" t="s">
        <v>51</v>
      </c>
      <c r="M21" s="54" t="s">
        <v>44</v>
      </c>
      <c r="N21" s="54" t="s">
        <v>44</v>
      </c>
      <c r="O21" s="54" t="s">
        <v>44</v>
      </c>
      <c r="P21" s="54" t="s">
        <v>51</v>
      </c>
      <c r="Q21" s="54" t="s">
        <v>44</v>
      </c>
      <c r="R21" s="54" t="s">
        <v>51</v>
      </c>
      <c r="S21" s="54" t="s">
        <v>44</v>
      </c>
      <c r="T21" s="54" t="str">
        <f t="shared" ref="T21:AC21" si="10">E21</f>
        <v>✔</v>
      </c>
      <c r="U21" s="54" t="str">
        <f t="shared" si="10"/>
        <v>✔</v>
      </c>
      <c r="V21" s="54" t="str">
        <f t="shared" si="10"/>
        <v>✔</v>
      </c>
      <c r="W21" s="54" t="str">
        <f t="shared" si="10"/>
        <v>X</v>
      </c>
      <c r="X21" s="54" t="str">
        <f t="shared" si="10"/>
        <v>✔</v>
      </c>
      <c r="Y21" s="54" t="str">
        <f t="shared" si="10"/>
        <v>X</v>
      </c>
      <c r="Z21" s="54" t="str">
        <f t="shared" si="10"/>
        <v>✔</v>
      </c>
      <c r="AA21" s="54" t="str">
        <f t="shared" si="10"/>
        <v>✔</v>
      </c>
      <c r="AB21" s="54" t="str">
        <f t="shared" si="10"/>
        <v>X</v>
      </c>
      <c r="AC21" s="54" t="str">
        <f t="shared" si="10"/>
        <v>X</v>
      </c>
      <c r="AD21" s="78">
        <f t="shared" si="2"/>
        <v>14</v>
      </c>
      <c r="AE21" s="80">
        <f t="shared" si="3"/>
        <v>11</v>
      </c>
      <c r="AF21" s="82">
        <f t="shared" si="4"/>
        <v>0</v>
      </c>
    </row>
    <row r="22" spans="3:32" ht="19.149999999999999" customHeight="1">
      <c r="C22" s="49">
        <v>11</v>
      </c>
      <c r="D22" s="47" t="s">
        <v>164</v>
      </c>
      <c r="E22" s="54" t="s">
        <v>51</v>
      </c>
      <c r="F22" s="54" t="s">
        <v>51</v>
      </c>
      <c r="G22" s="54" t="s">
        <v>44</v>
      </c>
      <c r="H22" s="54" t="s">
        <v>51</v>
      </c>
      <c r="I22" s="54" t="s">
        <v>51</v>
      </c>
      <c r="J22" s="54" t="s">
        <v>44</v>
      </c>
      <c r="K22" s="54" t="s">
        <v>51</v>
      </c>
      <c r="L22" s="54" t="s">
        <v>51</v>
      </c>
      <c r="M22" s="54" t="s">
        <v>51</v>
      </c>
      <c r="N22" s="54" t="s">
        <v>51</v>
      </c>
      <c r="O22" s="54" t="s">
        <v>51</v>
      </c>
      <c r="P22" s="54" t="s">
        <v>51</v>
      </c>
      <c r="Q22" s="54" t="s">
        <v>44</v>
      </c>
      <c r="R22" s="54" t="s">
        <v>44</v>
      </c>
      <c r="S22" s="54" t="s">
        <v>44</v>
      </c>
      <c r="T22" s="54" t="str">
        <f t="shared" ref="T22:AC22" si="11">E22</f>
        <v>✔</v>
      </c>
      <c r="U22" s="54" t="str">
        <f t="shared" si="11"/>
        <v>✔</v>
      </c>
      <c r="V22" s="54" t="str">
        <f t="shared" si="11"/>
        <v>X</v>
      </c>
      <c r="W22" s="54" t="str">
        <f t="shared" si="11"/>
        <v>✔</v>
      </c>
      <c r="X22" s="54" t="str">
        <f t="shared" si="11"/>
        <v>✔</v>
      </c>
      <c r="Y22" s="54" t="str">
        <f t="shared" si="11"/>
        <v>X</v>
      </c>
      <c r="Z22" s="54" t="str">
        <f t="shared" si="11"/>
        <v>✔</v>
      </c>
      <c r="AA22" s="54" t="str">
        <f t="shared" si="11"/>
        <v>✔</v>
      </c>
      <c r="AB22" s="54" t="str">
        <f t="shared" si="11"/>
        <v>✔</v>
      </c>
      <c r="AC22" s="54" t="str">
        <f t="shared" si="11"/>
        <v>✔</v>
      </c>
      <c r="AD22" s="78">
        <f t="shared" si="2"/>
        <v>18</v>
      </c>
      <c r="AE22" s="80">
        <f t="shared" si="3"/>
        <v>7</v>
      </c>
      <c r="AF22" s="82">
        <f t="shared" si="4"/>
        <v>0</v>
      </c>
    </row>
    <row r="23" spans="3:32" ht="19.149999999999999" customHeight="1">
      <c r="C23" s="49">
        <v>12</v>
      </c>
      <c r="D23" s="47" t="s">
        <v>113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78"/>
      <c r="AE23" s="80"/>
      <c r="AF23" s="82"/>
    </row>
    <row r="24" spans="3:32" ht="19.149999999999999" customHeight="1">
      <c r="C24" s="49">
        <v>13</v>
      </c>
      <c r="D24" s="47" t="s">
        <v>172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78"/>
      <c r="AE24" s="80"/>
      <c r="AF24" s="82"/>
    </row>
    <row r="25" spans="3:32" ht="19.149999999999999" customHeight="1">
      <c r="C25" s="49">
        <v>14</v>
      </c>
      <c r="D25" s="47" t="s">
        <v>114</v>
      </c>
      <c r="E25" s="54" t="s">
        <v>51</v>
      </c>
      <c r="F25" s="54" t="s">
        <v>51</v>
      </c>
      <c r="G25" s="54" t="s">
        <v>51</v>
      </c>
      <c r="H25" s="54" t="s">
        <v>51</v>
      </c>
      <c r="I25" s="54" t="s">
        <v>51</v>
      </c>
      <c r="J25" s="54" t="s">
        <v>44</v>
      </c>
      <c r="K25" s="54" t="s">
        <v>51</v>
      </c>
      <c r="L25" s="54" t="s">
        <v>51</v>
      </c>
      <c r="M25" s="54" t="s">
        <v>51</v>
      </c>
      <c r="N25" s="54" t="s">
        <v>44</v>
      </c>
      <c r="O25" s="54" t="s">
        <v>44</v>
      </c>
      <c r="P25" s="54" t="s">
        <v>51</v>
      </c>
      <c r="Q25" s="54" t="s">
        <v>51</v>
      </c>
      <c r="R25" s="54" t="s">
        <v>51</v>
      </c>
      <c r="S25" s="54" t="s">
        <v>51</v>
      </c>
      <c r="T25" s="54" t="str">
        <f t="shared" ref="T25:AC25" si="12">E25</f>
        <v>✔</v>
      </c>
      <c r="U25" s="54" t="str">
        <f t="shared" si="12"/>
        <v>✔</v>
      </c>
      <c r="V25" s="54" t="str">
        <f t="shared" si="12"/>
        <v>✔</v>
      </c>
      <c r="W25" s="54" t="str">
        <f t="shared" si="12"/>
        <v>✔</v>
      </c>
      <c r="X25" s="54" t="str">
        <f t="shared" si="12"/>
        <v>✔</v>
      </c>
      <c r="Y25" s="54" t="str">
        <f t="shared" si="12"/>
        <v>X</v>
      </c>
      <c r="Z25" s="54" t="str">
        <f t="shared" si="12"/>
        <v>✔</v>
      </c>
      <c r="AA25" s="54" t="str">
        <f t="shared" si="12"/>
        <v>✔</v>
      </c>
      <c r="AB25" s="54" t="str">
        <f t="shared" si="12"/>
        <v>✔</v>
      </c>
      <c r="AC25" s="54" t="str">
        <f t="shared" si="12"/>
        <v>X</v>
      </c>
      <c r="AD25" s="78">
        <f t="shared" si="2"/>
        <v>20</v>
      </c>
      <c r="AE25" s="80">
        <f t="shared" si="3"/>
        <v>5</v>
      </c>
      <c r="AF25" s="82">
        <f t="shared" si="4"/>
        <v>0</v>
      </c>
    </row>
    <row r="26" spans="3:32" ht="19.149999999999999" customHeight="1">
      <c r="C26" s="49">
        <v>15</v>
      </c>
      <c r="D26" s="47" t="s">
        <v>115</v>
      </c>
      <c r="E26" s="54" t="s">
        <v>44</v>
      </c>
      <c r="F26" s="54" t="s">
        <v>51</v>
      </c>
      <c r="G26" s="54" t="s">
        <v>44</v>
      </c>
      <c r="H26" s="54" t="s">
        <v>51</v>
      </c>
      <c r="I26" s="54" t="s">
        <v>51</v>
      </c>
      <c r="J26" s="54" t="s">
        <v>44</v>
      </c>
      <c r="K26" s="54" t="s">
        <v>51</v>
      </c>
      <c r="L26" s="54" t="s">
        <v>44</v>
      </c>
      <c r="M26" s="54" t="s">
        <v>51</v>
      </c>
      <c r="N26" s="54" t="s">
        <v>44</v>
      </c>
      <c r="O26" s="54" t="s">
        <v>44</v>
      </c>
      <c r="P26" s="54" t="s">
        <v>51</v>
      </c>
      <c r="Q26" s="54" t="s">
        <v>51</v>
      </c>
      <c r="R26" s="54" t="s">
        <v>51</v>
      </c>
      <c r="S26" s="54" t="s">
        <v>51</v>
      </c>
      <c r="T26" s="54" t="s">
        <v>44</v>
      </c>
      <c r="U26" s="54" t="s">
        <v>51</v>
      </c>
      <c r="V26" s="54" t="s">
        <v>44</v>
      </c>
      <c r="W26" s="54" t="s">
        <v>51</v>
      </c>
      <c r="X26" s="54" t="s">
        <v>51</v>
      </c>
      <c r="Y26" s="54" t="s">
        <v>44</v>
      </c>
      <c r="Z26" s="54" t="s">
        <v>51</v>
      </c>
      <c r="AA26" s="54" t="s">
        <v>44</v>
      </c>
      <c r="AB26" s="54" t="s">
        <v>51</v>
      </c>
      <c r="AC26" s="54" t="s">
        <v>44</v>
      </c>
      <c r="AD26" s="78">
        <f t="shared" si="2"/>
        <v>14</v>
      </c>
      <c r="AE26" s="80">
        <f t="shared" si="3"/>
        <v>11</v>
      </c>
      <c r="AF26" s="82">
        <f t="shared" si="4"/>
        <v>0</v>
      </c>
    </row>
    <row r="27" spans="3:32" ht="19.149999999999999" customHeight="1">
      <c r="C27" s="49">
        <v>16</v>
      </c>
      <c r="D27" s="47" t="s">
        <v>116</v>
      </c>
      <c r="E27" s="54" t="s">
        <v>51</v>
      </c>
      <c r="F27" s="54" t="s">
        <v>51</v>
      </c>
      <c r="G27" s="54" t="s">
        <v>51</v>
      </c>
      <c r="H27" s="54" t="s">
        <v>51</v>
      </c>
      <c r="I27" s="54" t="s">
        <v>51</v>
      </c>
      <c r="J27" s="54" t="s">
        <v>51</v>
      </c>
      <c r="K27" s="54" t="s">
        <v>51</v>
      </c>
      <c r="L27" s="54" t="s">
        <v>51</v>
      </c>
      <c r="M27" s="54" t="s">
        <v>44</v>
      </c>
      <c r="N27" s="54" t="s">
        <v>44</v>
      </c>
      <c r="O27" s="54" t="s">
        <v>51</v>
      </c>
      <c r="P27" s="54" t="s">
        <v>51</v>
      </c>
      <c r="Q27" s="54" t="s">
        <v>51</v>
      </c>
      <c r="R27" s="54" t="s">
        <v>51</v>
      </c>
      <c r="S27" s="54" t="s">
        <v>51</v>
      </c>
      <c r="T27" s="54" t="str">
        <f t="shared" ref="T27:AC27" si="13">E27</f>
        <v>✔</v>
      </c>
      <c r="U27" s="54" t="str">
        <f t="shared" si="13"/>
        <v>✔</v>
      </c>
      <c r="V27" s="54" t="str">
        <f t="shared" si="13"/>
        <v>✔</v>
      </c>
      <c r="W27" s="54" t="str">
        <f t="shared" si="13"/>
        <v>✔</v>
      </c>
      <c r="X27" s="54" t="str">
        <f t="shared" si="13"/>
        <v>✔</v>
      </c>
      <c r="Y27" s="54" t="str">
        <f t="shared" si="13"/>
        <v>✔</v>
      </c>
      <c r="Z27" s="54" t="str">
        <f t="shared" si="13"/>
        <v>✔</v>
      </c>
      <c r="AA27" s="54" t="str">
        <f t="shared" si="13"/>
        <v>✔</v>
      </c>
      <c r="AB27" s="54" t="str">
        <f t="shared" si="13"/>
        <v>X</v>
      </c>
      <c r="AC27" s="54" t="str">
        <f t="shared" si="13"/>
        <v>X</v>
      </c>
      <c r="AD27" s="78">
        <f t="shared" si="2"/>
        <v>21</v>
      </c>
      <c r="AE27" s="80">
        <f t="shared" si="3"/>
        <v>4</v>
      </c>
      <c r="AF27" s="82">
        <f t="shared" si="4"/>
        <v>0</v>
      </c>
    </row>
    <row r="28" spans="3:32" ht="19.149999999999999" customHeight="1">
      <c r="C28" s="49">
        <v>17</v>
      </c>
      <c r="D28" s="47" t="s">
        <v>117</v>
      </c>
      <c r="E28" s="54" t="s">
        <v>51</v>
      </c>
      <c r="F28" s="54" t="s">
        <v>51</v>
      </c>
      <c r="G28" s="54" t="s">
        <v>51</v>
      </c>
      <c r="H28" s="54" t="s">
        <v>51</v>
      </c>
      <c r="I28" s="54" t="s">
        <v>51</v>
      </c>
      <c r="J28" s="54" t="s">
        <v>44</v>
      </c>
      <c r="K28" s="54" t="s">
        <v>51</v>
      </c>
      <c r="L28" s="54" t="s">
        <v>44</v>
      </c>
      <c r="M28" s="54" t="s">
        <v>51</v>
      </c>
      <c r="N28" s="54" t="s">
        <v>44</v>
      </c>
      <c r="O28" s="54" t="s">
        <v>44</v>
      </c>
      <c r="P28" s="54" t="s">
        <v>51</v>
      </c>
      <c r="Q28" s="54" t="s">
        <v>44</v>
      </c>
      <c r="R28" s="54" t="s">
        <v>51</v>
      </c>
      <c r="S28" s="54" t="s">
        <v>51</v>
      </c>
      <c r="T28" s="54" t="str">
        <f t="shared" ref="T28:AC28" si="14">E28</f>
        <v>✔</v>
      </c>
      <c r="U28" s="54" t="str">
        <f t="shared" si="14"/>
        <v>✔</v>
      </c>
      <c r="V28" s="54" t="str">
        <f t="shared" si="14"/>
        <v>✔</v>
      </c>
      <c r="W28" s="54" t="str">
        <f t="shared" si="14"/>
        <v>✔</v>
      </c>
      <c r="X28" s="54" t="str">
        <f t="shared" si="14"/>
        <v>✔</v>
      </c>
      <c r="Y28" s="54" t="str">
        <f t="shared" si="14"/>
        <v>X</v>
      </c>
      <c r="Z28" s="54" t="str">
        <f t="shared" si="14"/>
        <v>✔</v>
      </c>
      <c r="AA28" s="54" t="str">
        <f t="shared" si="14"/>
        <v>X</v>
      </c>
      <c r="AB28" s="54" t="str">
        <f t="shared" si="14"/>
        <v>✔</v>
      </c>
      <c r="AC28" s="54" t="str">
        <f t="shared" si="14"/>
        <v>X</v>
      </c>
      <c r="AD28" s="78">
        <f t="shared" si="2"/>
        <v>17</v>
      </c>
      <c r="AE28" s="80">
        <f t="shared" si="3"/>
        <v>8</v>
      </c>
      <c r="AF28" s="82">
        <f t="shared" si="4"/>
        <v>0</v>
      </c>
    </row>
    <row r="29" spans="3:32" ht="19.149999999999999" customHeight="1">
      <c r="C29" s="49">
        <v>18</v>
      </c>
      <c r="D29" s="47" t="s">
        <v>118</v>
      </c>
      <c r="E29" s="54" t="s">
        <v>51</v>
      </c>
      <c r="F29" s="54" t="s">
        <v>51</v>
      </c>
      <c r="G29" s="54" t="s">
        <v>44</v>
      </c>
      <c r="H29" s="54" t="s">
        <v>44</v>
      </c>
      <c r="I29" s="54" t="s">
        <v>51</v>
      </c>
      <c r="J29" s="54" t="s">
        <v>44</v>
      </c>
      <c r="K29" s="54" t="s">
        <v>51</v>
      </c>
      <c r="L29" s="54" t="s">
        <v>44</v>
      </c>
      <c r="M29" s="54" t="s">
        <v>51</v>
      </c>
      <c r="N29" s="54" t="s">
        <v>44</v>
      </c>
      <c r="O29" s="54" t="s">
        <v>44</v>
      </c>
      <c r="P29" s="54" t="s">
        <v>51</v>
      </c>
      <c r="Q29" s="54" t="s">
        <v>44</v>
      </c>
      <c r="R29" s="54" t="s">
        <v>51</v>
      </c>
      <c r="S29" s="54" t="s">
        <v>44</v>
      </c>
      <c r="T29" s="54" t="str">
        <f t="shared" ref="T29:AC29" si="15">E29</f>
        <v>✔</v>
      </c>
      <c r="U29" s="54" t="str">
        <f t="shared" si="15"/>
        <v>✔</v>
      </c>
      <c r="V29" s="54" t="str">
        <f t="shared" si="15"/>
        <v>X</v>
      </c>
      <c r="W29" s="54" t="str">
        <f t="shared" si="15"/>
        <v>X</v>
      </c>
      <c r="X29" s="54" t="str">
        <f t="shared" si="15"/>
        <v>✔</v>
      </c>
      <c r="Y29" s="54" t="str">
        <f t="shared" si="15"/>
        <v>X</v>
      </c>
      <c r="Z29" s="54" t="str">
        <f t="shared" si="15"/>
        <v>✔</v>
      </c>
      <c r="AA29" s="54" t="str">
        <f t="shared" si="15"/>
        <v>X</v>
      </c>
      <c r="AB29" s="54" t="str">
        <f t="shared" si="15"/>
        <v>✔</v>
      </c>
      <c r="AC29" s="54" t="str">
        <f t="shared" si="15"/>
        <v>X</v>
      </c>
      <c r="AD29" s="78">
        <f t="shared" si="2"/>
        <v>12</v>
      </c>
      <c r="AE29" s="80">
        <f t="shared" si="3"/>
        <v>13</v>
      </c>
      <c r="AF29" s="82">
        <f t="shared" si="4"/>
        <v>0</v>
      </c>
    </row>
    <row r="30" spans="3:32" ht="19.149999999999999" customHeight="1">
      <c r="C30" s="49">
        <v>19</v>
      </c>
      <c r="D30" s="47" t="s">
        <v>119</v>
      </c>
      <c r="E30" s="54" t="s">
        <v>51</v>
      </c>
      <c r="F30" s="54" t="s">
        <v>51</v>
      </c>
      <c r="G30" s="54" t="s">
        <v>51</v>
      </c>
      <c r="H30" s="54" t="s">
        <v>51</v>
      </c>
      <c r="I30" s="54" t="s">
        <v>51</v>
      </c>
      <c r="J30" s="54" t="s">
        <v>51</v>
      </c>
      <c r="K30" s="54" t="s">
        <v>51</v>
      </c>
      <c r="L30" s="54" t="s">
        <v>51</v>
      </c>
      <c r="M30" s="54" t="s">
        <v>51</v>
      </c>
      <c r="N30" s="54" t="s">
        <v>51</v>
      </c>
      <c r="O30" s="54" t="s">
        <v>44</v>
      </c>
      <c r="P30" s="54" t="s">
        <v>44</v>
      </c>
      <c r="Q30" s="54" t="s">
        <v>44</v>
      </c>
      <c r="R30" s="54" t="s">
        <v>51</v>
      </c>
      <c r="S30" s="54" t="s">
        <v>51</v>
      </c>
      <c r="T30" s="54" t="s">
        <v>44</v>
      </c>
      <c r="U30" s="54" t="s">
        <v>44</v>
      </c>
      <c r="V30" s="54" t="s">
        <v>44</v>
      </c>
      <c r="W30" s="54" t="s">
        <v>51</v>
      </c>
      <c r="X30" s="54" t="s">
        <v>51</v>
      </c>
      <c r="Y30" s="54" t="s">
        <v>51</v>
      </c>
      <c r="Z30" s="54" t="s">
        <v>51</v>
      </c>
      <c r="AA30" s="54" t="s">
        <v>51</v>
      </c>
      <c r="AB30" s="54" t="s">
        <v>51</v>
      </c>
      <c r="AC30" s="54" t="s">
        <v>51</v>
      </c>
      <c r="AD30" s="78">
        <f t="shared" si="2"/>
        <v>19</v>
      </c>
      <c r="AE30" s="80">
        <f t="shared" si="3"/>
        <v>6</v>
      </c>
      <c r="AF30" s="82">
        <f t="shared" si="4"/>
        <v>0</v>
      </c>
    </row>
    <row r="31" spans="3:32" ht="19.149999999999999" customHeight="1">
      <c r="C31" s="49">
        <v>20</v>
      </c>
      <c r="D31" s="47" t="s">
        <v>120</v>
      </c>
      <c r="E31" s="54" t="s">
        <v>51</v>
      </c>
      <c r="F31" s="54" t="s">
        <v>51</v>
      </c>
      <c r="G31" s="54" t="s">
        <v>51</v>
      </c>
      <c r="H31" s="54" t="s">
        <v>51</v>
      </c>
      <c r="I31" s="54" t="s">
        <v>51</v>
      </c>
      <c r="J31" s="54" t="s">
        <v>44</v>
      </c>
      <c r="K31" s="54" t="s">
        <v>44</v>
      </c>
      <c r="L31" s="54" t="s">
        <v>51</v>
      </c>
      <c r="M31" s="54" t="s">
        <v>44</v>
      </c>
      <c r="N31" s="54" t="s">
        <v>44</v>
      </c>
      <c r="O31" s="54" t="s">
        <v>44</v>
      </c>
      <c r="P31" s="54" t="s">
        <v>51</v>
      </c>
      <c r="Q31" s="54" t="s">
        <v>51</v>
      </c>
      <c r="R31" s="54" t="s">
        <v>51</v>
      </c>
      <c r="S31" s="54" t="s">
        <v>44</v>
      </c>
      <c r="T31" s="54" t="str">
        <f t="shared" ref="T31:AC31" si="16">E31</f>
        <v>✔</v>
      </c>
      <c r="U31" s="54" t="str">
        <f t="shared" si="16"/>
        <v>✔</v>
      </c>
      <c r="V31" s="54" t="str">
        <f t="shared" si="16"/>
        <v>✔</v>
      </c>
      <c r="W31" s="54" t="str">
        <f t="shared" si="16"/>
        <v>✔</v>
      </c>
      <c r="X31" s="54" t="str">
        <f t="shared" si="16"/>
        <v>✔</v>
      </c>
      <c r="Y31" s="54" t="str">
        <f t="shared" si="16"/>
        <v>X</v>
      </c>
      <c r="Z31" s="54" t="str">
        <f t="shared" si="16"/>
        <v>X</v>
      </c>
      <c r="AA31" s="54" t="str">
        <f t="shared" si="16"/>
        <v>✔</v>
      </c>
      <c r="AB31" s="54" t="str">
        <f t="shared" si="16"/>
        <v>X</v>
      </c>
      <c r="AC31" s="54" t="str">
        <f t="shared" si="16"/>
        <v>X</v>
      </c>
      <c r="AD31" s="78">
        <f t="shared" si="2"/>
        <v>15</v>
      </c>
      <c r="AE31" s="80">
        <f t="shared" si="3"/>
        <v>10</v>
      </c>
      <c r="AF31" s="82">
        <f t="shared" si="4"/>
        <v>0</v>
      </c>
    </row>
    <row r="32" spans="3:32" ht="19.149999999999999" customHeight="1">
      <c r="C32" s="49">
        <v>21</v>
      </c>
      <c r="D32" s="47" t="s">
        <v>121</v>
      </c>
      <c r="E32" s="54" t="s">
        <v>51</v>
      </c>
      <c r="F32" s="54" t="s">
        <v>51</v>
      </c>
      <c r="G32" s="54" t="s">
        <v>51</v>
      </c>
      <c r="H32" s="54" t="s">
        <v>51</v>
      </c>
      <c r="I32" s="54" t="s">
        <v>51</v>
      </c>
      <c r="J32" s="54" t="s">
        <v>51</v>
      </c>
      <c r="K32" s="54" t="s">
        <v>51</v>
      </c>
      <c r="L32" s="54" t="s">
        <v>51</v>
      </c>
      <c r="M32" s="54" t="s">
        <v>51</v>
      </c>
      <c r="N32" s="54" t="s">
        <v>44</v>
      </c>
      <c r="O32" s="54" t="s">
        <v>44</v>
      </c>
      <c r="P32" s="54" t="s">
        <v>44</v>
      </c>
      <c r="Q32" s="54" t="s">
        <v>44</v>
      </c>
      <c r="R32" s="54" t="s">
        <v>51</v>
      </c>
      <c r="S32" s="54" t="s">
        <v>51</v>
      </c>
      <c r="T32" s="54" t="str">
        <f t="shared" ref="T32:AC32" si="17">E32</f>
        <v>✔</v>
      </c>
      <c r="U32" s="54" t="str">
        <f t="shared" si="17"/>
        <v>✔</v>
      </c>
      <c r="V32" s="54" t="str">
        <f t="shared" si="17"/>
        <v>✔</v>
      </c>
      <c r="W32" s="54" t="str">
        <f t="shared" si="17"/>
        <v>✔</v>
      </c>
      <c r="X32" s="54" t="str">
        <f t="shared" si="17"/>
        <v>✔</v>
      </c>
      <c r="Y32" s="54" t="str">
        <f t="shared" si="17"/>
        <v>✔</v>
      </c>
      <c r="Z32" s="54" t="s">
        <v>44</v>
      </c>
      <c r="AA32" s="54" t="str">
        <f t="shared" si="17"/>
        <v>✔</v>
      </c>
      <c r="AB32" s="54" t="str">
        <f t="shared" si="17"/>
        <v>✔</v>
      </c>
      <c r="AC32" s="54" t="str">
        <f t="shared" si="17"/>
        <v>X</v>
      </c>
      <c r="AD32" s="78">
        <f t="shared" si="2"/>
        <v>19</v>
      </c>
      <c r="AE32" s="80">
        <f t="shared" si="3"/>
        <v>6</v>
      </c>
      <c r="AF32" s="82">
        <f t="shared" si="4"/>
        <v>0</v>
      </c>
    </row>
    <row r="33" spans="3:32" ht="19.149999999999999" customHeight="1">
      <c r="C33" s="49">
        <v>22</v>
      </c>
      <c r="D33" s="47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78">
        <f t="shared" si="2"/>
        <v>0</v>
      </c>
      <c r="AE33" s="80">
        <f t="shared" si="3"/>
        <v>0</v>
      </c>
      <c r="AF33" s="82">
        <f t="shared" si="4"/>
        <v>0</v>
      </c>
    </row>
    <row r="34" spans="3:32" ht="19.149999999999999" customHeight="1">
      <c r="C34" s="49">
        <v>23</v>
      </c>
      <c r="D34" s="4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78">
        <f t="shared" si="2"/>
        <v>0</v>
      </c>
      <c r="AE34" s="80">
        <f t="shared" si="3"/>
        <v>0</v>
      </c>
      <c r="AF34" s="82">
        <f t="shared" si="4"/>
        <v>0</v>
      </c>
    </row>
    <row r="35" spans="3:32" ht="19.149999999999999" customHeight="1">
      <c r="C35" s="49">
        <v>24</v>
      </c>
      <c r="D35" s="47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78">
        <f t="shared" si="2"/>
        <v>0</v>
      </c>
      <c r="AE35" s="80">
        <f t="shared" si="3"/>
        <v>0</v>
      </c>
      <c r="AF35" s="82">
        <f t="shared" si="4"/>
        <v>0</v>
      </c>
    </row>
    <row r="36" spans="3:32" ht="19.149999999999999" customHeight="1">
      <c r="C36" s="49">
        <v>25</v>
      </c>
      <c r="D36" s="47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78">
        <f t="shared" si="2"/>
        <v>0</v>
      </c>
      <c r="AE36" s="80">
        <f t="shared" si="3"/>
        <v>0</v>
      </c>
      <c r="AF36" s="82">
        <f t="shared" si="4"/>
        <v>0</v>
      </c>
    </row>
    <row r="37" spans="3:32" ht="19.149999999999999" customHeight="1">
      <c r="C37" s="49">
        <v>26</v>
      </c>
      <c r="D37" s="4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78">
        <f t="shared" si="2"/>
        <v>0</v>
      </c>
      <c r="AE37" s="80">
        <f t="shared" si="3"/>
        <v>0</v>
      </c>
      <c r="AF37" s="82">
        <f t="shared" si="4"/>
        <v>0</v>
      </c>
    </row>
    <row r="38" spans="3:32" ht="19.149999999999999" customHeight="1">
      <c r="C38" s="49">
        <v>27</v>
      </c>
      <c r="D38" s="47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78">
        <f t="shared" si="2"/>
        <v>0</v>
      </c>
      <c r="AE38" s="80">
        <f t="shared" si="3"/>
        <v>0</v>
      </c>
      <c r="AF38" s="82">
        <f t="shared" si="4"/>
        <v>0</v>
      </c>
    </row>
    <row r="39" spans="3:32" ht="19.149999999999999" customHeight="1">
      <c r="C39" s="49">
        <v>28</v>
      </c>
      <c r="D39" s="4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78">
        <f t="shared" si="2"/>
        <v>0</v>
      </c>
      <c r="AE39" s="80">
        <f t="shared" si="3"/>
        <v>0</v>
      </c>
      <c r="AF39" s="82">
        <f t="shared" si="4"/>
        <v>0</v>
      </c>
    </row>
    <row r="40" spans="3:32" ht="19.149999999999999" customHeight="1">
      <c r="C40" s="49">
        <v>29</v>
      </c>
      <c r="D40" s="4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78">
        <f t="shared" si="2"/>
        <v>0</v>
      </c>
      <c r="AE40" s="80">
        <f t="shared" si="3"/>
        <v>0</v>
      </c>
      <c r="AF40" s="82">
        <f t="shared" si="4"/>
        <v>0</v>
      </c>
    </row>
    <row r="41" spans="3:32" ht="19.149999999999999" customHeight="1">
      <c r="C41" s="49">
        <v>30</v>
      </c>
      <c r="D41" s="47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78">
        <f t="shared" si="2"/>
        <v>0</v>
      </c>
      <c r="AE41" s="80">
        <f t="shared" si="3"/>
        <v>0</v>
      </c>
      <c r="AF41" s="82">
        <f t="shared" si="4"/>
        <v>0</v>
      </c>
    </row>
    <row r="42" spans="3:32" ht="19.149999999999999" customHeight="1">
      <c r="C42" s="49">
        <v>31</v>
      </c>
      <c r="D42" s="47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78">
        <f t="shared" si="2"/>
        <v>0</v>
      </c>
      <c r="AE42" s="80">
        <f t="shared" si="3"/>
        <v>0</v>
      </c>
      <c r="AF42" s="82">
        <f t="shared" si="4"/>
        <v>0</v>
      </c>
    </row>
    <row r="43" spans="3:32" ht="19.149999999999999" customHeight="1">
      <c r="C43" s="49">
        <v>32</v>
      </c>
      <c r="D43" s="47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78">
        <f t="shared" si="2"/>
        <v>0</v>
      </c>
      <c r="AE43" s="80">
        <f t="shared" si="3"/>
        <v>0</v>
      </c>
      <c r="AF43" s="82">
        <f t="shared" si="4"/>
        <v>0</v>
      </c>
    </row>
    <row r="44" spans="3:32" ht="19.149999999999999" customHeight="1">
      <c r="C44" s="49">
        <v>33</v>
      </c>
      <c r="D44" s="47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78">
        <f t="shared" si="2"/>
        <v>0</v>
      </c>
      <c r="AE44" s="80">
        <f t="shared" si="3"/>
        <v>0</v>
      </c>
      <c r="AF44" s="82">
        <f t="shared" si="4"/>
        <v>0</v>
      </c>
    </row>
    <row r="45" spans="3:32" ht="19.149999999999999" customHeight="1">
      <c r="C45" s="49">
        <v>34</v>
      </c>
      <c r="D45" s="47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78">
        <f t="shared" si="2"/>
        <v>0</v>
      </c>
      <c r="AE45" s="80">
        <f t="shared" si="3"/>
        <v>0</v>
      </c>
      <c r="AF45" s="82">
        <f t="shared" si="4"/>
        <v>0</v>
      </c>
    </row>
    <row r="48" spans="3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7" t="s">
        <v>30</v>
      </c>
      <c r="AE48" s="5" t="s">
        <v>36</v>
      </c>
    </row>
    <row r="49" spans="4:31" ht="18" customHeight="1">
      <c r="D49" s="9" t="s">
        <v>35</v>
      </c>
      <c r="E49" s="10">
        <f>COUNTIF(E12:E45,"✔")</f>
        <v>15</v>
      </c>
      <c r="F49" s="10">
        <f t="shared" ref="F49:AC49" si="18">COUNTIF(F12:F45,"✔")</f>
        <v>16</v>
      </c>
      <c r="G49" s="10">
        <f t="shared" si="18"/>
        <v>12</v>
      </c>
      <c r="H49" s="10">
        <f t="shared" si="18"/>
        <v>12</v>
      </c>
      <c r="I49" s="10">
        <f t="shared" si="18"/>
        <v>13</v>
      </c>
      <c r="J49" s="10">
        <f t="shared" si="18"/>
        <v>6</v>
      </c>
      <c r="K49" s="10">
        <f t="shared" si="18"/>
        <v>17</v>
      </c>
      <c r="L49" s="10">
        <f t="shared" si="18"/>
        <v>11</v>
      </c>
      <c r="M49" s="10">
        <f t="shared" si="18"/>
        <v>13</v>
      </c>
      <c r="N49" s="10">
        <f t="shared" si="18"/>
        <v>4</v>
      </c>
      <c r="O49" s="10">
        <f t="shared" si="18"/>
        <v>5</v>
      </c>
      <c r="P49" s="10">
        <f t="shared" si="18"/>
        <v>12</v>
      </c>
      <c r="Q49" s="10">
        <f t="shared" si="18"/>
        <v>6</v>
      </c>
      <c r="R49" s="10">
        <f t="shared" si="18"/>
        <v>12</v>
      </c>
      <c r="S49" s="10">
        <f t="shared" si="18"/>
        <v>7</v>
      </c>
      <c r="T49" s="10">
        <f t="shared" si="18"/>
        <v>13</v>
      </c>
      <c r="U49" s="10">
        <f t="shared" si="18"/>
        <v>16</v>
      </c>
      <c r="V49" s="10">
        <f t="shared" si="18"/>
        <v>10</v>
      </c>
      <c r="W49" s="10">
        <f t="shared" si="18"/>
        <v>11</v>
      </c>
      <c r="X49" s="10">
        <f t="shared" si="18"/>
        <v>13</v>
      </c>
      <c r="Y49" s="10">
        <f t="shared" si="18"/>
        <v>6</v>
      </c>
      <c r="Z49" s="10">
        <f t="shared" si="18"/>
        <v>16</v>
      </c>
      <c r="AA49" s="10">
        <f t="shared" si="18"/>
        <v>11</v>
      </c>
      <c r="AB49" s="10">
        <f t="shared" si="18"/>
        <v>12</v>
      </c>
      <c r="AC49" s="10">
        <f t="shared" si="18"/>
        <v>3</v>
      </c>
      <c r="AD49" s="74">
        <f>SUM(E49:AC49)</f>
        <v>272</v>
      </c>
      <c r="AE49" s="12">
        <f>AD49/$AD$52</f>
        <v>0.57263157894736838</v>
      </c>
    </row>
    <row r="50" spans="4:31" ht="18" customHeight="1">
      <c r="D50" s="57" t="s">
        <v>56</v>
      </c>
      <c r="E50" s="10">
        <f t="shared" ref="E50:AC50" si="19">COUNTIF(E12:E45,"X")</f>
        <v>4</v>
      </c>
      <c r="F50" s="10">
        <f t="shared" si="19"/>
        <v>3</v>
      </c>
      <c r="G50" s="10">
        <f t="shared" si="19"/>
        <v>7</v>
      </c>
      <c r="H50" s="10">
        <f t="shared" si="19"/>
        <v>7</v>
      </c>
      <c r="I50" s="10">
        <f t="shared" si="19"/>
        <v>6</v>
      </c>
      <c r="J50" s="10">
        <f t="shared" si="19"/>
        <v>13</v>
      </c>
      <c r="K50" s="10">
        <f t="shared" si="19"/>
        <v>2</v>
      </c>
      <c r="L50" s="10">
        <f t="shared" si="19"/>
        <v>8</v>
      </c>
      <c r="M50" s="10">
        <f t="shared" si="19"/>
        <v>6</v>
      </c>
      <c r="N50" s="10">
        <f t="shared" si="19"/>
        <v>15</v>
      </c>
      <c r="O50" s="10">
        <f t="shared" si="19"/>
        <v>14</v>
      </c>
      <c r="P50" s="10">
        <f t="shared" si="19"/>
        <v>7</v>
      </c>
      <c r="Q50" s="10">
        <f t="shared" si="19"/>
        <v>13</v>
      </c>
      <c r="R50" s="10">
        <f t="shared" si="19"/>
        <v>7</v>
      </c>
      <c r="S50" s="10">
        <f t="shared" si="19"/>
        <v>12</v>
      </c>
      <c r="T50" s="10">
        <f t="shared" si="19"/>
        <v>6</v>
      </c>
      <c r="U50" s="10">
        <f t="shared" si="19"/>
        <v>3</v>
      </c>
      <c r="V50" s="10">
        <f t="shared" si="19"/>
        <v>9</v>
      </c>
      <c r="W50" s="10">
        <f t="shared" si="19"/>
        <v>8</v>
      </c>
      <c r="X50" s="10">
        <f t="shared" si="19"/>
        <v>6</v>
      </c>
      <c r="Y50" s="10">
        <f t="shared" si="19"/>
        <v>13</v>
      </c>
      <c r="Z50" s="10">
        <f t="shared" si="19"/>
        <v>3</v>
      </c>
      <c r="AA50" s="10">
        <f t="shared" si="19"/>
        <v>8</v>
      </c>
      <c r="AB50" s="10">
        <f t="shared" si="19"/>
        <v>7</v>
      </c>
      <c r="AC50" s="10">
        <f t="shared" si="19"/>
        <v>16</v>
      </c>
      <c r="AD50" s="75">
        <f>SUM(E50:AC50)</f>
        <v>203</v>
      </c>
      <c r="AE50" s="13">
        <f>AD50/$AD$52</f>
        <v>0.42736842105263156</v>
      </c>
    </row>
    <row r="51" spans="4:31" ht="18" customHeight="1">
      <c r="D51" s="39" t="s">
        <v>32</v>
      </c>
      <c r="E51" s="10">
        <f t="shared" ref="E51:AC51" si="20">COUNTIF(E12:E45,"–")</f>
        <v>0</v>
      </c>
      <c r="F51" s="10">
        <f t="shared" si="20"/>
        <v>0</v>
      </c>
      <c r="G51" s="10">
        <f t="shared" si="20"/>
        <v>0</v>
      </c>
      <c r="H51" s="10">
        <f t="shared" si="20"/>
        <v>0</v>
      </c>
      <c r="I51" s="10">
        <f t="shared" si="20"/>
        <v>0</v>
      </c>
      <c r="J51" s="10">
        <f t="shared" si="20"/>
        <v>0</v>
      </c>
      <c r="K51" s="10">
        <f t="shared" si="20"/>
        <v>0</v>
      </c>
      <c r="L51" s="10">
        <f t="shared" si="20"/>
        <v>0</v>
      </c>
      <c r="M51" s="10">
        <f t="shared" si="20"/>
        <v>0</v>
      </c>
      <c r="N51" s="10">
        <f t="shared" si="20"/>
        <v>0</v>
      </c>
      <c r="O51" s="10">
        <f t="shared" si="20"/>
        <v>0</v>
      </c>
      <c r="P51" s="10">
        <f t="shared" si="20"/>
        <v>0</v>
      </c>
      <c r="Q51" s="10">
        <f t="shared" si="20"/>
        <v>0</v>
      </c>
      <c r="R51" s="10">
        <f t="shared" si="20"/>
        <v>0</v>
      </c>
      <c r="S51" s="10">
        <f t="shared" si="20"/>
        <v>0</v>
      </c>
      <c r="T51" s="10">
        <f t="shared" si="20"/>
        <v>0</v>
      </c>
      <c r="U51" s="10">
        <f t="shared" si="20"/>
        <v>0</v>
      </c>
      <c r="V51" s="10">
        <f t="shared" si="20"/>
        <v>0</v>
      </c>
      <c r="W51" s="10">
        <f t="shared" si="20"/>
        <v>0</v>
      </c>
      <c r="X51" s="10">
        <f t="shared" si="20"/>
        <v>0</v>
      </c>
      <c r="Y51" s="10">
        <f t="shared" si="20"/>
        <v>0</v>
      </c>
      <c r="Z51" s="10">
        <f t="shared" si="20"/>
        <v>0</v>
      </c>
      <c r="AA51" s="10">
        <f t="shared" si="20"/>
        <v>0</v>
      </c>
      <c r="AB51" s="10">
        <f t="shared" si="20"/>
        <v>0</v>
      </c>
      <c r="AC51" s="10">
        <f t="shared" si="20"/>
        <v>0</v>
      </c>
      <c r="AD51" s="76">
        <f t="shared" ref="AD51" si="21">SUM(E51:AC51)</f>
        <v>0</v>
      </c>
      <c r="AE51" s="15">
        <f t="shared" ref="AE51:AE52" si="22">AD51/$AD$52</f>
        <v>0</v>
      </c>
    </row>
    <row r="52" spans="4:31">
      <c r="D52" s="11" t="s">
        <v>30</v>
      </c>
      <c r="E52" s="19">
        <f t="shared" ref="E52:AD52" si="23">SUM(E49:E51)</f>
        <v>19</v>
      </c>
      <c r="F52" s="19">
        <f t="shared" si="23"/>
        <v>19</v>
      </c>
      <c r="G52" s="19">
        <f t="shared" si="23"/>
        <v>19</v>
      </c>
      <c r="H52" s="19">
        <f t="shared" si="23"/>
        <v>19</v>
      </c>
      <c r="I52" s="19">
        <f t="shared" si="23"/>
        <v>19</v>
      </c>
      <c r="J52" s="19">
        <f t="shared" si="23"/>
        <v>19</v>
      </c>
      <c r="K52" s="19">
        <f t="shared" si="23"/>
        <v>19</v>
      </c>
      <c r="L52" s="19">
        <f t="shared" si="23"/>
        <v>19</v>
      </c>
      <c r="M52" s="19">
        <f t="shared" si="23"/>
        <v>19</v>
      </c>
      <c r="N52" s="19">
        <f t="shared" si="23"/>
        <v>19</v>
      </c>
      <c r="O52" s="19">
        <f t="shared" si="23"/>
        <v>19</v>
      </c>
      <c r="P52" s="19">
        <f t="shared" si="23"/>
        <v>19</v>
      </c>
      <c r="Q52" s="19">
        <f t="shared" si="23"/>
        <v>19</v>
      </c>
      <c r="R52" s="19">
        <f t="shared" si="23"/>
        <v>19</v>
      </c>
      <c r="S52" s="19">
        <f t="shared" si="23"/>
        <v>19</v>
      </c>
      <c r="T52" s="19">
        <f t="shared" si="23"/>
        <v>19</v>
      </c>
      <c r="U52" s="19">
        <f t="shared" si="23"/>
        <v>19</v>
      </c>
      <c r="V52" s="19">
        <f t="shared" si="23"/>
        <v>19</v>
      </c>
      <c r="W52" s="19">
        <f t="shared" si="23"/>
        <v>19</v>
      </c>
      <c r="X52" s="19">
        <f t="shared" si="23"/>
        <v>19</v>
      </c>
      <c r="Y52" s="19">
        <f t="shared" si="23"/>
        <v>19</v>
      </c>
      <c r="Z52" s="19">
        <f t="shared" si="23"/>
        <v>19</v>
      </c>
      <c r="AA52" s="19">
        <f t="shared" si="23"/>
        <v>19</v>
      </c>
      <c r="AB52" s="19">
        <f t="shared" si="23"/>
        <v>19</v>
      </c>
      <c r="AC52" s="19">
        <f t="shared" si="23"/>
        <v>19</v>
      </c>
      <c r="AD52" s="19">
        <f t="shared" si="23"/>
        <v>475</v>
      </c>
      <c r="AE52" s="30">
        <f t="shared" si="22"/>
        <v>1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31" t="s">
        <v>26</v>
      </c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3"/>
    </row>
    <row r="57" spans="4:31" ht="23.25" customHeight="1">
      <c r="E57" s="134" t="s">
        <v>59</v>
      </c>
      <c r="F57" s="135"/>
      <c r="G57" s="135"/>
      <c r="H57" s="135"/>
      <c r="I57" s="136"/>
      <c r="J57" s="144" t="s">
        <v>28</v>
      </c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6"/>
      <c r="X57" s="143" t="s">
        <v>33</v>
      </c>
      <c r="Y57" s="143"/>
      <c r="Z57" s="143"/>
      <c r="AA57" s="143"/>
      <c r="AB57" s="143"/>
      <c r="AC57" s="143"/>
    </row>
    <row r="58" spans="4:31">
      <c r="E58" s="26" t="s">
        <v>1</v>
      </c>
      <c r="F58" s="26" t="s">
        <v>5</v>
      </c>
      <c r="G58" s="26" t="s">
        <v>6</v>
      </c>
      <c r="H58" s="26" t="s">
        <v>11</v>
      </c>
      <c r="I58" s="26" t="s">
        <v>21</v>
      </c>
      <c r="J58" s="34" t="s">
        <v>2</v>
      </c>
      <c r="K58" s="34" t="s">
        <v>3</v>
      </c>
      <c r="L58" s="34" t="s">
        <v>7</v>
      </c>
      <c r="M58" s="34" t="s">
        <v>8</v>
      </c>
      <c r="N58" s="34" t="s">
        <v>12</v>
      </c>
      <c r="O58" s="34" t="s">
        <v>13</v>
      </c>
      <c r="P58" s="34" t="s">
        <v>14</v>
      </c>
      <c r="Q58" s="34" t="s">
        <v>16</v>
      </c>
      <c r="R58" s="34" t="s">
        <v>17</v>
      </c>
      <c r="S58" s="34" t="s">
        <v>18</v>
      </c>
      <c r="T58" s="35" t="s">
        <v>19</v>
      </c>
      <c r="U58" s="35" t="s">
        <v>22</v>
      </c>
      <c r="V58" s="35" t="s">
        <v>23</v>
      </c>
      <c r="W58" s="35" t="s">
        <v>24</v>
      </c>
      <c r="X58" s="22" t="s">
        <v>4</v>
      </c>
      <c r="Y58" s="22" t="s">
        <v>9</v>
      </c>
      <c r="Z58" s="22" t="s">
        <v>10</v>
      </c>
      <c r="AA58" s="22" t="s">
        <v>15</v>
      </c>
      <c r="AB58" s="22" t="s">
        <v>20</v>
      </c>
      <c r="AC58" s="22" t="s">
        <v>25</v>
      </c>
    </row>
    <row r="59" spans="4:31">
      <c r="D59" s="23" t="s">
        <v>35</v>
      </c>
      <c r="E59" s="139">
        <f>SUM(E49,I49,J49,O49,Y49)</f>
        <v>45</v>
      </c>
      <c r="F59" s="139"/>
      <c r="G59" s="139"/>
      <c r="H59" s="139"/>
      <c r="I59" s="139"/>
      <c r="J59" s="121">
        <f>SUM(F49,G49,K49,L49,P49,Q49,R49,T49,U49,V49,W49,Z49,AA49,AB49)</f>
        <v>175</v>
      </c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3"/>
      <c r="X59" s="121">
        <f>SUM(H49,M49,N49,S49,X49,AC49)</f>
        <v>52</v>
      </c>
      <c r="Y59" s="122"/>
      <c r="Z59" s="122"/>
      <c r="AA59" s="122"/>
      <c r="AB59" s="122"/>
      <c r="AC59" s="123"/>
      <c r="AD59" s="71">
        <f>SUM(E59,J59,X59)</f>
        <v>272</v>
      </c>
    </row>
    <row r="60" spans="4:31" ht="20.25" customHeight="1">
      <c r="D60" s="63" t="s">
        <v>57</v>
      </c>
      <c r="E60" s="117">
        <f>SUM(E50,I50,J50,O50,Y50)</f>
        <v>50</v>
      </c>
      <c r="F60" s="117"/>
      <c r="G60" s="117"/>
      <c r="H60" s="117"/>
      <c r="I60" s="117"/>
      <c r="J60" s="124">
        <f>SUM(F50,G50,K50,L50,P50,Q50,R50,T50,U50,V50,W50,Z50,AA50,AB50)</f>
        <v>91</v>
      </c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6"/>
      <c r="X60" s="124">
        <f>SUM(H50,M50,N50,S50,X50,AC50)</f>
        <v>62</v>
      </c>
      <c r="Y60" s="125"/>
      <c r="Z60" s="125"/>
      <c r="AA60" s="125"/>
      <c r="AB60" s="125"/>
      <c r="AC60" s="126"/>
      <c r="AD60" s="72">
        <f>SUM(E60,J60,X60)</f>
        <v>203</v>
      </c>
    </row>
    <row r="61" spans="4:31" ht="18.75">
      <c r="D61" s="38" t="s">
        <v>32</v>
      </c>
      <c r="E61" s="138">
        <f>SUM(E51,I51,J51,O51,Y51)</f>
        <v>0</v>
      </c>
      <c r="F61" s="138"/>
      <c r="G61" s="138"/>
      <c r="H61" s="138"/>
      <c r="I61" s="138"/>
      <c r="J61" s="118">
        <f>SUM(F51,G51,K51,L51,P51,Q51,R51,T51,U51,V51,W51,Z51,AA51,AB51)</f>
        <v>0</v>
      </c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20"/>
      <c r="X61" s="118">
        <f>SUM(H51,M51,N51,S51,X51,AC51)</f>
        <v>0</v>
      </c>
      <c r="Y61" s="119"/>
      <c r="Z61" s="119"/>
      <c r="AA61" s="119"/>
      <c r="AB61" s="119"/>
      <c r="AC61" s="120"/>
      <c r="AD61" s="73">
        <f>SUM(E61,J61,X61)</f>
        <v>0</v>
      </c>
    </row>
    <row r="62" spans="4:31">
      <c r="D62" s="21" t="s">
        <v>29</v>
      </c>
      <c r="E62" s="137">
        <f>SUM(E59:I61)</f>
        <v>95</v>
      </c>
      <c r="F62" s="137"/>
      <c r="G62" s="137"/>
      <c r="H62" s="137"/>
      <c r="I62" s="137"/>
      <c r="J62" s="140">
        <f>SUM(J59:W61)</f>
        <v>266</v>
      </c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2"/>
      <c r="X62" s="140">
        <f>SUM(X59:AC61)</f>
        <v>114</v>
      </c>
      <c r="Y62" s="141"/>
      <c r="Z62" s="141"/>
      <c r="AA62" s="141"/>
      <c r="AB62" s="141"/>
      <c r="AC62" s="142"/>
      <c r="AD62" s="68">
        <f>SUM(E62,J62,X62)</f>
        <v>475</v>
      </c>
    </row>
    <row r="65" spans="4:7" ht="38.25" customHeight="1">
      <c r="D65" s="64" t="s">
        <v>58</v>
      </c>
      <c r="E65" s="65" t="s">
        <v>37</v>
      </c>
      <c r="F65" s="43" t="s">
        <v>28</v>
      </c>
      <c r="G65" s="44" t="s">
        <v>33</v>
      </c>
    </row>
    <row r="66" spans="4:7">
      <c r="D66" s="23" t="s">
        <v>35</v>
      </c>
      <c r="E66" s="33">
        <f>E59/$E$62</f>
        <v>0.47368421052631576</v>
      </c>
      <c r="F66" s="33">
        <f>J59/$J$62</f>
        <v>0.65789473684210531</v>
      </c>
      <c r="G66" s="33">
        <f>X59/$X$62</f>
        <v>0.45614035087719296</v>
      </c>
    </row>
    <row r="67" spans="4:7">
      <c r="D67" s="63" t="s">
        <v>57</v>
      </c>
      <c r="E67" s="36">
        <f>E60/$E$62</f>
        <v>0.52631578947368418</v>
      </c>
      <c r="F67" s="36">
        <f>J60/$J$62</f>
        <v>0.34210526315789475</v>
      </c>
      <c r="G67" s="36">
        <f>X60/$X$62</f>
        <v>0.54385964912280704</v>
      </c>
    </row>
    <row r="68" spans="4:7" ht="18.75">
      <c r="D68" s="38" t="s">
        <v>32</v>
      </c>
      <c r="E68" s="14">
        <f>E61/$E$62</f>
        <v>0</v>
      </c>
      <c r="F68" s="14">
        <f>J61/$J$62</f>
        <v>0</v>
      </c>
      <c r="G68" s="14">
        <f>X61/$X$62</f>
        <v>0</v>
      </c>
    </row>
    <row r="69" spans="4:7">
      <c r="E69" s="4">
        <f>SUM(E66:E68)</f>
        <v>1</v>
      </c>
      <c r="F69" s="4">
        <f>SUM(F66:F68)</f>
        <v>1</v>
      </c>
      <c r="G69" s="4">
        <f>SUM(G66:G68)</f>
        <v>1</v>
      </c>
    </row>
    <row r="87" spans="4:30" ht="18.75">
      <c r="D87" s="127" t="s">
        <v>66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</row>
    <row r="88" spans="4:30" ht="28.9" customHeight="1">
      <c r="D88" s="148" t="s">
        <v>72</v>
      </c>
      <c r="E88" s="149"/>
      <c r="F88" s="149"/>
      <c r="G88" s="150"/>
      <c r="H88" s="153" t="s">
        <v>165</v>
      </c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4"/>
    </row>
    <row r="89" spans="4:30" ht="31.15" customHeight="1">
      <c r="D89" s="128" t="s">
        <v>69</v>
      </c>
      <c r="E89" s="128"/>
      <c r="F89" s="128"/>
      <c r="G89" s="128"/>
      <c r="H89" s="151" t="s">
        <v>166</v>
      </c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4:30" ht="31.15" customHeight="1">
      <c r="D90" s="128" t="s">
        <v>71</v>
      </c>
      <c r="E90" s="128"/>
      <c r="F90" s="128"/>
      <c r="G90" s="128"/>
      <c r="H90" s="129" t="s">
        <v>167</v>
      </c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30"/>
    </row>
    <row r="91" spans="4:30" ht="32.450000000000003" customHeight="1">
      <c r="D91" s="128" t="s">
        <v>65</v>
      </c>
      <c r="E91" s="128"/>
      <c r="F91" s="128"/>
      <c r="G91" s="128"/>
      <c r="H91" s="129" t="s">
        <v>178</v>
      </c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30"/>
    </row>
    <row r="92" spans="4:30" ht="30" customHeight="1">
      <c r="D92" s="128" t="s">
        <v>70</v>
      </c>
      <c r="E92" s="128"/>
      <c r="F92" s="128"/>
      <c r="G92" s="128"/>
      <c r="H92" s="129" t="s">
        <v>179</v>
      </c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30"/>
    </row>
    <row r="94" spans="4:30">
      <c r="D94" s="92"/>
    </row>
    <row r="96" spans="4:30">
      <c r="D96" s="147"/>
    </row>
    <row r="97" spans="4:4">
      <c r="D97" s="147"/>
    </row>
  </sheetData>
  <mergeCells count="44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I57"/>
    <mergeCell ref="J57:W57"/>
    <mergeCell ref="X57:AC57"/>
    <mergeCell ref="Y10:AC10"/>
    <mergeCell ref="E59:I59"/>
    <mergeCell ref="J59:W59"/>
    <mergeCell ref="X59:AC59"/>
    <mergeCell ref="E60:I60"/>
    <mergeCell ref="J60:W60"/>
    <mergeCell ref="X60:AC60"/>
    <mergeCell ref="D90:G90"/>
    <mergeCell ref="H90:AD90"/>
    <mergeCell ref="E61:I61"/>
    <mergeCell ref="J61:W61"/>
    <mergeCell ref="X61:AC61"/>
    <mergeCell ref="E62:I62"/>
    <mergeCell ref="J62:W62"/>
    <mergeCell ref="X62:AC62"/>
    <mergeCell ref="D87:AD87"/>
    <mergeCell ref="D88:G88"/>
    <mergeCell ref="H88:AD88"/>
    <mergeCell ref="D89:G89"/>
    <mergeCell ref="H89:AD89"/>
    <mergeCell ref="D91:G91"/>
    <mergeCell ref="H91:AD91"/>
    <mergeCell ref="D92:G92"/>
    <mergeCell ref="H92:AD92"/>
    <mergeCell ref="D96:D97"/>
  </mergeCells>
  <dataValidations count="1">
    <dataValidation type="list" allowBlank="1" showInputMessage="1" showErrorMessage="1" sqref="E12:AC45" xr:uid="{00000000-0002-0000-0100-000000000000}">
      <formula1>$AI$13:$AI$15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1:AI99"/>
  <sheetViews>
    <sheetView workbookViewId="0">
      <selection activeCell="R99" sqref="R99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94" customFormat="1"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35" s="94" customFormat="1" ht="31.5">
      <c r="D2" s="165" t="s">
        <v>60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</row>
    <row r="3" spans="1:35" s="94" customFormat="1"/>
    <row r="4" spans="1:35" s="94" customFormat="1"/>
    <row r="5" spans="1:35" s="94" customFormat="1"/>
    <row r="6" spans="1:35" s="94" customFormat="1">
      <c r="AD6" s="96"/>
    </row>
    <row r="7" spans="1:35" ht="22.15" customHeight="1">
      <c r="D7" s="88" t="s">
        <v>63</v>
      </c>
      <c r="E7" s="105" t="s">
        <v>122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R7" s="104" t="s">
        <v>64</v>
      </c>
      <c r="S7" s="104"/>
      <c r="T7" s="104"/>
      <c r="U7" s="104"/>
      <c r="V7" s="104"/>
      <c r="X7" s="100">
        <v>21</v>
      </c>
      <c r="Y7" s="101"/>
      <c r="AD7" s="70"/>
    </row>
    <row r="8" spans="1:35" ht="22.15" customHeight="1">
      <c r="D8" s="89" t="s">
        <v>47</v>
      </c>
      <c r="E8" s="103" t="s">
        <v>123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48"/>
      <c r="R8" s="104" t="s">
        <v>67</v>
      </c>
      <c r="S8" s="104"/>
      <c r="T8" s="104"/>
      <c r="U8" s="104"/>
      <c r="V8" s="104"/>
      <c r="X8" s="100" t="s">
        <v>124</v>
      </c>
      <c r="Y8" s="101"/>
      <c r="AD8" s="99"/>
      <c r="AE8" s="99"/>
      <c r="AF8" s="99"/>
      <c r="AG8" s="99"/>
      <c r="AH8" s="99"/>
    </row>
    <row r="9" spans="1:3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35" ht="47.25" customHeight="1">
      <c r="A10" s="48"/>
      <c r="B10" s="48"/>
      <c r="C10" s="163" t="s">
        <v>38</v>
      </c>
      <c r="D10" s="164"/>
      <c r="E10" s="160" t="s">
        <v>73</v>
      </c>
      <c r="F10" s="161"/>
      <c r="G10" s="161"/>
      <c r="H10" s="161"/>
      <c r="I10" s="162"/>
      <c r="J10" s="160" t="s">
        <v>74</v>
      </c>
      <c r="K10" s="161"/>
      <c r="L10" s="161"/>
      <c r="M10" s="161"/>
      <c r="N10" s="162"/>
      <c r="O10" s="160" t="s">
        <v>75</v>
      </c>
      <c r="P10" s="161"/>
      <c r="Q10" s="161"/>
      <c r="R10" s="161"/>
      <c r="S10" s="162"/>
      <c r="T10" s="160" t="s">
        <v>76</v>
      </c>
      <c r="U10" s="161"/>
      <c r="V10" s="161"/>
      <c r="W10" s="161"/>
      <c r="X10" s="162"/>
      <c r="Y10" s="160" t="s">
        <v>77</v>
      </c>
      <c r="Z10" s="161"/>
      <c r="AA10" s="161"/>
      <c r="AB10" s="161"/>
      <c r="AC10" s="162"/>
      <c r="AD10" s="155" t="s">
        <v>41</v>
      </c>
      <c r="AE10" s="155"/>
      <c r="AF10" s="155"/>
    </row>
    <row r="11" spans="1:35" ht="15.75" thickBot="1">
      <c r="A11" s="48"/>
      <c r="B11" s="48"/>
      <c r="C11" s="50" t="s">
        <v>40</v>
      </c>
      <c r="D11" s="51" t="s">
        <v>39</v>
      </c>
      <c r="E11" s="52" t="s">
        <v>1</v>
      </c>
      <c r="F11" s="52" t="s">
        <v>2</v>
      </c>
      <c r="G11" s="52" t="s">
        <v>3</v>
      </c>
      <c r="H11" s="52" t="s">
        <v>4</v>
      </c>
      <c r="I11" s="52" t="s">
        <v>5</v>
      </c>
      <c r="J11" s="52" t="s">
        <v>6</v>
      </c>
      <c r="K11" s="52" t="s">
        <v>7</v>
      </c>
      <c r="L11" s="52" t="s">
        <v>8</v>
      </c>
      <c r="M11" s="52" t="s">
        <v>9</v>
      </c>
      <c r="N11" s="52" t="s">
        <v>10</v>
      </c>
      <c r="O11" s="52" t="s">
        <v>11</v>
      </c>
      <c r="P11" s="52" t="s">
        <v>12</v>
      </c>
      <c r="Q11" s="52" t="s">
        <v>13</v>
      </c>
      <c r="R11" s="50" t="s">
        <v>14</v>
      </c>
      <c r="S11" s="50" t="s">
        <v>15</v>
      </c>
      <c r="T11" s="50" t="s">
        <v>16</v>
      </c>
      <c r="U11" s="50" t="s">
        <v>17</v>
      </c>
      <c r="V11" s="50" t="s">
        <v>18</v>
      </c>
      <c r="W11" s="50" t="s">
        <v>19</v>
      </c>
      <c r="X11" s="50" t="s">
        <v>20</v>
      </c>
      <c r="Y11" s="50" t="s">
        <v>21</v>
      </c>
      <c r="Z11" s="50" t="s">
        <v>22</v>
      </c>
      <c r="AA11" s="50" t="s">
        <v>23</v>
      </c>
      <c r="AB11" s="50" t="s">
        <v>24</v>
      </c>
      <c r="AC11" s="50" t="s">
        <v>25</v>
      </c>
      <c r="AD11" s="17" t="s">
        <v>43</v>
      </c>
      <c r="AE11" s="84" t="s">
        <v>42</v>
      </c>
      <c r="AF11" s="86" t="s">
        <v>45</v>
      </c>
    </row>
    <row r="12" spans="1:35" ht="18" customHeight="1">
      <c r="A12" s="48"/>
      <c r="B12" s="48"/>
      <c r="C12" s="49">
        <v>1</v>
      </c>
      <c r="D12" s="47" t="s">
        <v>125</v>
      </c>
      <c r="E12" s="56" t="s">
        <v>44</v>
      </c>
      <c r="F12" s="56" t="s">
        <v>51</v>
      </c>
      <c r="G12" s="56" t="s">
        <v>51</v>
      </c>
      <c r="H12" s="56" t="s">
        <v>51</v>
      </c>
      <c r="I12" s="56" t="s">
        <v>44</v>
      </c>
      <c r="J12" s="56" t="s">
        <v>51</v>
      </c>
      <c r="K12" s="56" t="s">
        <v>51</v>
      </c>
      <c r="L12" s="56" t="s">
        <v>44</v>
      </c>
      <c r="M12" s="56" t="s">
        <v>44</v>
      </c>
      <c r="N12" s="56" t="s">
        <v>44</v>
      </c>
      <c r="O12" s="56" t="s">
        <v>51</v>
      </c>
      <c r="P12" s="56" t="s">
        <v>51</v>
      </c>
      <c r="Q12" s="56" t="s">
        <v>44</v>
      </c>
      <c r="R12" s="56" t="s">
        <v>51</v>
      </c>
      <c r="S12" s="56" t="s">
        <v>44</v>
      </c>
      <c r="T12" s="56" t="str">
        <f t="shared" ref="T12:T31" si="0">E12</f>
        <v>X</v>
      </c>
      <c r="U12" s="56" t="str">
        <f t="shared" ref="U12:U31" si="1">F12</f>
        <v>✔</v>
      </c>
      <c r="V12" s="56" t="str">
        <f t="shared" ref="V12:V31" si="2">G12</f>
        <v>✔</v>
      </c>
      <c r="W12" s="56" t="str">
        <f t="shared" ref="W12:W31" si="3">H12</f>
        <v>✔</v>
      </c>
      <c r="X12" s="56" t="str">
        <f t="shared" ref="X12:X31" si="4">I12</f>
        <v>X</v>
      </c>
      <c r="Y12" s="56" t="str">
        <f t="shared" ref="Y12:Y31" si="5">J12</f>
        <v>✔</v>
      </c>
      <c r="Z12" s="56" t="str">
        <f t="shared" ref="Z12:Z31" si="6">K12</f>
        <v>✔</v>
      </c>
      <c r="AA12" s="56" t="str">
        <f t="shared" ref="AA12:AA31" si="7">L12</f>
        <v>X</v>
      </c>
      <c r="AB12" s="56" t="str">
        <f t="shared" ref="AB12:AB31" si="8">M12</f>
        <v>X</v>
      </c>
      <c r="AC12" s="56" t="str">
        <f t="shared" ref="AC12:AC31" si="9">N12</f>
        <v>X</v>
      </c>
      <c r="AD12" s="83">
        <f>COUNTIF(E12:AC12,"✔")</f>
        <v>13</v>
      </c>
      <c r="AE12" s="85">
        <f>COUNTIF(E12:AC12,"X")</f>
        <v>12</v>
      </c>
      <c r="AF12" s="87">
        <f>COUNTIF(E12:AC12,"–")</f>
        <v>0</v>
      </c>
      <c r="AH12" s="97" t="s">
        <v>46</v>
      </c>
      <c r="AI12" s="98"/>
    </row>
    <row r="13" spans="1:35" ht="18" customHeight="1">
      <c r="A13" s="48"/>
      <c r="B13" s="48"/>
      <c r="C13" s="49">
        <v>2</v>
      </c>
      <c r="D13" s="47" t="s">
        <v>126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83"/>
      <c r="AE13" s="85"/>
      <c r="AF13" s="87"/>
      <c r="AH13" s="66" t="s">
        <v>48</v>
      </c>
      <c r="AI13" s="59" t="s">
        <v>51</v>
      </c>
    </row>
    <row r="14" spans="1:35" ht="18" customHeight="1">
      <c r="A14" s="48"/>
      <c r="B14" s="48"/>
      <c r="C14" s="49">
        <v>3</v>
      </c>
      <c r="D14" s="47" t="s">
        <v>127</v>
      </c>
      <c r="E14" s="56" t="s">
        <v>44</v>
      </c>
      <c r="F14" s="56" t="s">
        <v>44</v>
      </c>
      <c r="G14" s="56" t="s">
        <v>44</v>
      </c>
      <c r="H14" s="56" t="s">
        <v>51</v>
      </c>
      <c r="I14" s="56" t="s">
        <v>51</v>
      </c>
      <c r="J14" s="56" t="s">
        <v>44</v>
      </c>
      <c r="K14" s="56" t="s">
        <v>44</v>
      </c>
      <c r="L14" s="56" t="s">
        <v>44</v>
      </c>
      <c r="M14" s="56" t="s">
        <v>44</v>
      </c>
      <c r="N14" s="56" t="s">
        <v>51</v>
      </c>
      <c r="O14" s="56" t="s">
        <v>51</v>
      </c>
      <c r="P14" s="56" t="s">
        <v>44</v>
      </c>
      <c r="Q14" s="56" t="s">
        <v>51</v>
      </c>
      <c r="R14" s="56" t="s">
        <v>44</v>
      </c>
      <c r="S14" s="56" t="s">
        <v>44</v>
      </c>
      <c r="T14" s="56" t="str">
        <f t="shared" si="0"/>
        <v>X</v>
      </c>
      <c r="U14" s="56" t="str">
        <f t="shared" si="1"/>
        <v>X</v>
      </c>
      <c r="V14" s="56" t="str">
        <f t="shared" si="2"/>
        <v>X</v>
      </c>
      <c r="W14" s="56" t="str">
        <f t="shared" si="3"/>
        <v>✔</v>
      </c>
      <c r="X14" s="56" t="str">
        <f t="shared" si="4"/>
        <v>✔</v>
      </c>
      <c r="Y14" s="56" t="str">
        <f t="shared" si="5"/>
        <v>X</v>
      </c>
      <c r="Z14" s="56" t="str">
        <f t="shared" si="6"/>
        <v>X</v>
      </c>
      <c r="AA14" s="56" t="str">
        <f t="shared" si="7"/>
        <v>X</v>
      </c>
      <c r="AB14" s="56" t="str">
        <f t="shared" si="8"/>
        <v>X</v>
      </c>
      <c r="AC14" s="56" t="str">
        <f t="shared" si="9"/>
        <v>✔</v>
      </c>
      <c r="AD14" s="83">
        <f t="shared" ref="AD13:AD45" si="10">COUNTIF(E14:AC14,"✔")</f>
        <v>8</v>
      </c>
      <c r="AE14" s="85">
        <f t="shared" ref="AE13:AE45" si="11">COUNTIF(E14:AC14,"X")</f>
        <v>17</v>
      </c>
      <c r="AF14" s="87">
        <f t="shared" ref="AF13:AF45" si="12">COUNTIF(E14:AC14,"–")</f>
        <v>0</v>
      </c>
      <c r="AH14" s="66" t="s">
        <v>49</v>
      </c>
      <c r="AI14" s="60" t="s">
        <v>44</v>
      </c>
    </row>
    <row r="15" spans="1:35" ht="18" customHeight="1" thickBot="1">
      <c r="A15" s="48"/>
      <c r="B15" s="48"/>
      <c r="C15" s="49">
        <v>4</v>
      </c>
      <c r="D15" s="47" t="s">
        <v>128</v>
      </c>
      <c r="E15" s="56" t="s">
        <v>51</v>
      </c>
      <c r="F15" s="56" t="s">
        <v>51</v>
      </c>
      <c r="G15" s="56" t="s">
        <v>51</v>
      </c>
      <c r="H15" s="56" t="s">
        <v>51</v>
      </c>
      <c r="I15" s="56" t="s">
        <v>51</v>
      </c>
      <c r="J15" s="56" t="s">
        <v>51</v>
      </c>
      <c r="K15" s="56" t="s">
        <v>51</v>
      </c>
      <c r="L15" s="56" t="s">
        <v>44</v>
      </c>
      <c r="M15" s="56" t="s">
        <v>51</v>
      </c>
      <c r="N15" s="56" t="s">
        <v>51</v>
      </c>
      <c r="O15" s="56" t="s">
        <v>51</v>
      </c>
      <c r="P15" s="56" t="s">
        <v>51</v>
      </c>
      <c r="Q15" s="56" t="s">
        <v>44</v>
      </c>
      <c r="R15" s="56" t="s">
        <v>51</v>
      </c>
      <c r="S15" s="56" t="s">
        <v>51</v>
      </c>
      <c r="T15" s="56" t="str">
        <f t="shared" si="0"/>
        <v>✔</v>
      </c>
      <c r="U15" s="56" t="str">
        <f t="shared" si="1"/>
        <v>✔</v>
      </c>
      <c r="V15" s="56" t="str">
        <f t="shared" si="2"/>
        <v>✔</v>
      </c>
      <c r="W15" s="56" t="str">
        <f t="shared" si="3"/>
        <v>✔</v>
      </c>
      <c r="X15" s="56" t="str">
        <f t="shared" si="4"/>
        <v>✔</v>
      </c>
      <c r="Y15" s="56" t="str">
        <f t="shared" si="5"/>
        <v>✔</v>
      </c>
      <c r="Z15" s="56" t="str">
        <f t="shared" si="6"/>
        <v>✔</v>
      </c>
      <c r="AA15" s="56" t="str">
        <f t="shared" si="7"/>
        <v>X</v>
      </c>
      <c r="AB15" s="56" t="str">
        <f t="shared" si="8"/>
        <v>✔</v>
      </c>
      <c r="AC15" s="56" t="str">
        <f t="shared" si="9"/>
        <v>✔</v>
      </c>
      <c r="AD15" s="83">
        <f t="shared" si="10"/>
        <v>22</v>
      </c>
      <c r="AE15" s="85">
        <f t="shared" si="11"/>
        <v>3</v>
      </c>
      <c r="AF15" s="87">
        <f t="shared" si="12"/>
        <v>0</v>
      </c>
      <c r="AH15" s="67" t="s">
        <v>50</v>
      </c>
      <c r="AI15" s="62" t="s">
        <v>52</v>
      </c>
    </row>
    <row r="16" spans="1:35" ht="18" customHeight="1">
      <c r="A16" s="48"/>
      <c r="B16" s="48"/>
      <c r="C16" s="49">
        <v>5</v>
      </c>
      <c r="D16" s="47" t="s">
        <v>129</v>
      </c>
      <c r="E16" s="56" t="s">
        <v>44</v>
      </c>
      <c r="F16" s="56" t="s">
        <v>51</v>
      </c>
      <c r="G16" s="56" t="s">
        <v>44</v>
      </c>
      <c r="H16" s="56" t="s">
        <v>51</v>
      </c>
      <c r="I16" s="56" t="s">
        <v>44</v>
      </c>
      <c r="J16" s="56" t="s">
        <v>51</v>
      </c>
      <c r="K16" s="56" t="s">
        <v>44</v>
      </c>
      <c r="L16" s="56" t="s">
        <v>51</v>
      </c>
      <c r="M16" s="56" t="s">
        <v>44</v>
      </c>
      <c r="N16" s="56" t="s">
        <v>44</v>
      </c>
      <c r="O16" s="56" t="s">
        <v>44</v>
      </c>
      <c r="P16" s="56" t="s">
        <v>51</v>
      </c>
      <c r="Q16" s="56" t="s">
        <v>44</v>
      </c>
      <c r="R16" s="56" t="s">
        <v>44</v>
      </c>
      <c r="S16" s="56" t="s">
        <v>44</v>
      </c>
      <c r="T16" s="56" t="str">
        <f t="shared" si="0"/>
        <v>X</v>
      </c>
      <c r="U16" s="56" t="str">
        <f t="shared" si="1"/>
        <v>✔</v>
      </c>
      <c r="V16" s="56" t="str">
        <f t="shared" si="2"/>
        <v>X</v>
      </c>
      <c r="W16" s="56" t="str">
        <f t="shared" si="3"/>
        <v>✔</v>
      </c>
      <c r="X16" s="56" t="str">
        <f t="shared" si="4"/>
        <v>X</v>
      </c>
      <c r="Y16" s="56" t="str">
        <f t="shared" si="5"/>
        <v>✔</v>
      </c>
      <c r="Z16" s="56" t="str">
        <f t="shared" si="6"/>
        <v>X</v>
      </c>
      <c r="AA16" s="56" t="str">
        <f t="shared" si="7"/>
        <v>✔</v>
      </c>
      <c r="AB16" s="56" t="str">
        <f t="shared" si="8"/>
        <v>X</v>
      </c>
      <c r="AC16" s="56" t="str">
        <f t="shared" si="9"/>
        <v>X</v>
      </c>
      <c r="AD16" s="83">
        <f t="shared" si="10"/>
        <v>9</v>
      </c>
      <c r="AE16" s="85">
        <f t="shared" si="11"/>
        <v>16</v>
      </c>
      <c r="AF16" s="87">
        <f t="shared" si="12"/>
        <v>0</v>
      </c>
    </row>
    <row r="17" spans="1:32" ht="18" customHeight="1">
      <c r="A17" s="48"/>
      <c r="B17" s="48"/>
      <c r="C17" s="49">
        <v>6</v>
      </c>
      <c r="D17" s="47" t="s">
        <v>130</v>
      </c>
      <c r="E17" s="56" t="s">
        <v>44</v>
      </c>
      <c r="F17" s="56" t="s">
        <v>44</v>
      </c>
      <c r="G17" s="56" t="s">
        <v>51</v>
      </c>
      <c r="H17" s="56" t="s">
        <v>51</v>
      </c>
      <c r="I17" s="56" t="s">
        <v>51</v>
      </c>
      <c r="J17" s="56" t="s">
        <v>51</v>
      </c>
      <c r="K17" s="56" t="s">
        <v>51</v>
      </c>
      <c r="L17" s="56" t="s">
        <v>44</v>
      </c>
      <c r="M17" s="56" t="s">
        <v>44</v>
      </c>
      <c r="N17" s="56" t="s">
        <v>51</v>
      </c>
      <c r="O17" s="56" t="s">
        <v>51</v>
      </c>
      <c r="P17" s="56" t="s">
        <v>51</v>
      </c>
      <c r="Q17" s="56" t="s">
        <v>51</v>
      </c>
      <c r="R17" s="56" t="s">
        <v>44</v>
      </c>
      <c r="S17" s="56" t="s">
        <v>44</v>
      </c>
      <c r="T17" s="56" t="str">
        <f t="shared" si="0"/>
        <v>X</v>
      </c>
      <c r="U17" s="56" t="str">
        <f t="shared" si="1"/>
        <v>X</v>
      </c>
      <c r="V17" s="56" t="str">
        <f t="shared" si="2"/>
        <v>✔</v>
      </c>
      <c r="W17" s="56" t="str">
        <f t="shared" si="3"/>
        <v>✔</v>
      </c>
      <c r="X17" s="56" t="str">
        <f t="shared" si="4"/>
        <v>✔</v>
      </c>
      <c r="Y17" s="56" t="str">
        <f t="shared" si="5"/>
        <v>✔</v>
      </c>
      <c r="Z17" s="56" t="str">
        <f t="shared" si="6"/>
        <v>✔</v>
      </c>
      <c r="AA17" s="56" t="str">
        <f t="shared" si="7"/>
        <v>X</v>
      </c>
      <c r="AB17" s="56" t="str">
        <f t="shared" si="8"/>
        <v>X</v>
      </c>
      <c r="AC17" s="56" t="str">
        <f t="shared" si="9"/>
        <v>✔</v>
      </c>
      <c r="AD17" s="83">
        <f t="shared" si="10"/>
        <v>15</v>
      </c>
      <c r="AE17" s="85">
        <f t="shared" si="11"/>
        <v>10</v>
      </c>
      <c r="AF17" s="87">
        <f t="shared" si="12"/>
        <v>0</v>
      </c>
    </row>
    <row r="18" spans="1:32" ht="18" customHeight="1">
      <c r="A18" s="48"/>
      <c r="B18" s="48"/>
      <c r="C18" s="49">
        <v>7</v>
      </c>
      <c r="D18" s="47" t="s">
        <v>131</v>
      </c>
      <c r="E18" s="56" t="s">
        <v>44</v>
      </c>
      <c r="F18" s="56" t="s">
        <v>51</v>
      </c>
      <c r="G18" s="56" t="s">
        <v>51</v>
      </c>
      <c r="H18" s="56" t="s">
        <v>51</v>
      </c>
      <c r="I18" s="56" t="s">
        <v>44</v>
      </c>
      <c r="J18" s="56" t="s">
        <v>51</v>
      </c>
      <c r="K18" s="56" t="s">
        <v>51</v>
      </c>
      <c r="L18" s="56" t="s">
        <v>44</v>
      </c>
      <c r="M18" s="56" t="s">
        <v>44</v>
      </c>
      <c r="N18" s="56" t="s">
        <v>44</v>
      </c>
      <c r="O18" s="56" t="s">
        <v>51</v>
      </c>
      <c r="P18" s="56" t="s">
        <v>51</v>
      </c>
      <c r="Q18" s="56" t="s">
        <v>44</v>
      </c>
      <c r="R18" s="56" t="s">
        <v>51</v>
      </c>
      <c r="S18" s="56" t="s">
        <v>44</v>
      </c>
      <c r="T18" s="56" t="str">
        <f t="shared" si="0"/>
        <v>X</v>
      </c>
      <c r="U18" s="56" t="str">
        <f t="shared" si="1"/>
        <v>✔</v>
      </c>
      <c r="V18" s="56" t="str">
        <f t="shared" si="2"/>
        <v>✔</v>
      </c>
      <c r="W18" s="56" t="str">
        <f t="shared" si="3"/>
        <v>✔</v>
      </c>
      <c r="X18" s="56" t="str">
        <f t="shared" si="4"/>
        <v>X</v>
      </c>
      <c r="Y18" s="56" t="str">
        <f t="shared" si="5"/>
        <v>✔</v>
      </c>
      <c r="Z18" s="56" t="str">
        <f t="shared" si="6"/>
        <v>✔</v>
      </c>
      <c r="AA18" s="56" t="str">
        <f t="shared" si="7"/>
        <v>X</v>
      </c>
      <c r="AB18" s="56" t="str">
        <f t="shared" si="8"/>
        <v>X</v>
      </c>
      <c r="AC18" s="56" t="str">
        <f t="shared" si="9"/>
        <v>X</v>
      </c>
      <c r="AD18" s="83">
        <f t="shared" si="10"/>
        <v>13</v>
      </c>
      <c r="AE18" s="85">
        <f t="shared" si="11"/>
        <v>12</v>
      </c>
      <c r="AF18" s="87">
        <f t="shared" si="12"/>
        <v>0</v>
      </c>
    </row>
    <row r="19" spans="1:32" ht="18" customHeight="1">
      <c r="A19" s="48"/>
      <c r="B19" s="48"/>
      <c r="C19" s="49">
        <v>8</v>
      </c>
      <c r="D19" s="47" t="s">
        <v>132</v>
      </c>
      <c r="E19" s="56" t="s">
        <v>44</v>
      </c>
      <c r="F19" s="56" t="s">
        <v>44</v>
      </c>
      <c r="G19" s="56" t="s">
        <v>44</v>
      </c>
      <c r="H19" s="56" t="s">
        <v>51</v>
      </c>
      <c r="I19" s="56" t="s">
        <v>51</v>
      </c>
      <c r="J19" s="56" t="s">
        <v>51</v>
      </c>
      <c r="K19" s="56" t="s">
        <v>44</v>
      </c>
      <c r="L19" s="56" t="s">
        <v>44</v>
      </c>
      <c r="M19" s="56" t="s">
        <v>51</v>
      </c>
      <c r="N19" s="56" t="s">
        <v>44</v>
      </c>
      <c r="O19" s="56" t="s">
        <v>51</v>
      </c>
      <c r="P19" s="56" t="s">
        <v>51</v>
      </c>
      <c r="Q19" s="56" t="s">
        <v>44</v>
      </c>
      <c r="R19" s="56" t="s">
        <v>44</v>
      </c>
      <c r="S19" s="56" t="s">
        <v>44</v>
      </c>
      <c r="T19" s="56" t="str">
        <f t="shared" si="0"/>
        <v>X</v>
      </c>
      <c r="U19" s="56" t="str">
        <f t="shared" si="1"/>
        <v>X</v>
      </c>
      <c r="V19" s="56" t="str">
        <f t="shared" si="2"/>
        <v>X</v>
      </c>
      <c r="W19" s="56" t="str">
        <f t="shared" si="3"/>
        <v>✔</v>
      </c>
      <c r="X19" s="56" t="str">
        <f t="shared" si="4"/>
        <v>✔</v>
      </c>
      <c r="Y19" s="56" t="str">
        <f t="shared" si="5"/>
        <v>✔</v>
      </c>
      <c r="Z19" s="56" t="str">
        <f t="shared" si="6"/>
        <v>X</v>
      </c>
      <c r="AA19" s="56" t="str">
        <f t="shared" si="7"/>
        <v>X</v>
      </c>
      <c r="AB19" s="56" t="str">
        <f t="shared" si="8"/>
        <v>✔</v>
      </c>
      <c r="AC19" s="56" t="str">
        <f t="shared" si="9"/>
        <v>X</v>
      </c>
      <c r="AD19" s="83">
        <f t="shared" si="10"/>
        <v>10</v>
      </c>
      <c r="AE19" s="85">
        <f t="shared" si="11"/>
        <v>15</v>
      </c>
      <c r="AF19" s="87">
        <f t="shared" si="12"/>
        <v>0</v>
      </c>
    </row>
    <row r="20" spans="1:32" ht="18" customHeight="1">
      <c r="A20" s="48"/>
      <c r="B20" s="48"/>
      <c r="C20" s="49">
        <v>9</v>
      </c>
      <c r="D20" s="47" t="s">
        <v>169</v>
      </c>
      <c r="E20" s="56" t="s">
        <v>44</v>
      </c>
      <c r="F20" s="56" t="s">
        <v>44</v>
      </c>
      <c r="G20" s="56" t="s">
        <v>44</v>
      </c>
      <c r="H20" s="56" t="s">
        <v>51</v>
      </c>
      <c r="I20" s="56" t="s">
        <v>51</v>
      </c>
      <c r="J20" s="56" t="s">
        <v>51</v>
      </c>
      <c r="K20" s="56" t="s">
        <v>44</v>
      </c>
      <c r="L20" s="56" t="s">
        <v>44</v>
      </c>
      <c r="M20" s="56" t="s">
        <v>51</v>
      </c>
      <c r="N20" s="56" t="s">
        <v>44</v>
      </c>
      <c r="O20" s="56" t="s">
        <v>51</v>
      </c>
      <c r="P20" s="56" t="s">
        <v>51</v>
      </c>
      <c r="Q20" s="56" t="s">
        <v>44</v>
      </c>
      <c r="R20" s="56" t="s">
        <v>44</v>
      </c>
      <c r="S20" s="56" t="s">
        <v>44</v>
      </c>
      <c r="T20" s="56" t="str">
        <f t="shared" si="0"/>
        <v>X</v>
      </c>
      <c r="U20" s="56" t="str">
        <f t="shared" si="1"/>
        <v>X</v>
      </c>
      <c r="V20" s="56" t="str">
        <f t="shared" si="2"/>
        <v>X</v>
      </c>
      <c r="W20" s="56" t="str">
        <f t="shared" si="3"/>
        <v>✔</v>
      </c>
      <c r="X20" s="56" t="str">
        <f t="shared" si="4"/>
        <v>✔</v>
      </c>
      <c r="Y20" s="56" t="str">
        <f t="shared" si="5"/>
        <v>✔</v>
      </c>
      <c r="Z20" s="56" t="str">
        <f t="shared" si="6"/>
        <v>X</v>
      </c>
      <c r="AA20" s="56" t="str">
        <f t="shared" si="7"/>
        <v>X</v>
      </c>
      <c r="AB20" s="56" t="str">
        <f t="shared" si="8"/>
        <v>✔</v>
      </c>
      <c r="AC20" s="56" t="str">
        <f t="shared" si="9"/>
        <v>X</v>
      </c>
      <c r="AD20" s="83">
        <f t="shared" si="10"/>
        <v>10</v>
      </c>
      <c r="AE20" s="85">
        <f t="shared" si="11"/>
        <v>15</v>
      </c>
      <c r="AF20" s="87">
        <f t="shared" si="12"/>
        <v>0</v>
      </c>
    </row>
    <row r="21" spans="1:32" ht="18" customHeight="1">
      <c r="A21" s="48"/>
      <c r="B21" s="48"/>
      <c r="C21" s="49">
        <v>10</v>
      </c>
      <c r="D21" s="47" t="s">
        <v>133</v>
      </c>
      <c r="E21" s="56" t="s">
        <v>44</v>
      </c>
      <c r="F21" s="56" t="s">
        <v>51</v>
      </c>
      <c r="G21" s="56" t="s">
        <v>51</v>
      </c>
      <c r="H21" s="56" t="s">
        <v>51</v>
      </c>
      <c r="I21" s="56" t="s">
        <v>44</v>
      </c>
      <c r="J21" s="56" t="s">
        <v>51</v>
      </c>
      <c r="K21" s="56" t="s">
        <v>51</v>
      </c>
      <c r="L21" s="56" t="s">
        <v>44</v>
      </c>
      <c r="M21" s="56" t="s">
        <v>44</v>
      </c>
      <c r="N21" s="56" t="s">
        <v>44</v>
      </c>
      <c r="O21" s="56" t="s">
        <v>51</v>
      </c>
      <c r="P21" s="56" t="s">
        <v>51</v>
      </c>
      <c r="Q21" s="56" t="s">
        <v>44</v>
      </c>
      <c r="R21" s="56" t="s">
        <v>44</v>
      </c>
      <c r="S21" s="56" t="s">
        <v>44</v>
      </c>
      <c r="T21" s="56" t="str">
        <f t="shared" si="0"/>
        <v>X</v>
      </c>
      <c r="U21" s="56" t="str">
        <f t="shared" si="1"/>
        <v>✔</v>
      </c>
      <c r="V21" s="56" t="str">
        <f t="shared" si="2"/>
        <v>✔</v>
      </c>
      <c r="W21" s="56" t="str">
        <f t="shared" si="3"/>
        <v>✔</v>
      </c>
      <c r="X21" s="56" t="str">
        <f t="shared" si="4"/>
        <v>X</v>
      </c>
      <c r="Y21" s="56" t="str">
        <f t="shared" si="5"/>
        <v>✔</v>
      </c>
      <c r="Z21" s="56" t="str">
        <f t="shared" si="6"/>
        <v>✔</v>
      </c>
      <c r="AA21" s="56" t="str">
        <f t="shared" si="7"/>
        <v>X</v>
      </c>
      <c r="AB21" s="56" t="str">
        <f t="shared" si="8"/>
        <v>X</v>
      </c>
      <c r="AC21" s="56" t="str">
        <f t="shared" si="9"/>
        <v>X</v>
      </c>
      <c r="AD21" s="83">
        <f t="shared" si="10"/>
        <v>12</v>
      </c>
      <c r="AE21" s="85">
        <f t="shared" si="11"/>
        <v>13</v>
      </c>
      <c r="AF21" s="87">
        <f t="shared" si="12"/>
        <v>0</v>
      </c>
    </row>
    <row r="22" spans="1:32" ht="18" customHeight="1">
      <c r="A22" s="48"/>
      <c r="B22" s="48"/>
      <c r="C22" s="49">
        <v>11</v>
      </c>
      <c r="D22" s="47" t="s">
        <v>134</v>
      </c>
      <c r="E22" s="56" t="s">
        <v>44</v>
      </c>
      <c r="F22" s="56" t="s">
        <v>51</v>
      </c>
      <c r="G22" s="56" t="s">
        <v>44</v>
      </c>
      <c r="H22" s="56" t="s">
        <v>51</v>
      </c>
      <c r="I22" s="56" t="s">
        <v>44</v>
      </c>
      <c r="J22" s="56" t="s">
        <v>51</v>
      </c>
      <c r="K22" s="56" t="s">
        <v>51</v>
      </c>
      <c r="L22" s="56" t="s">
        <v>44</v>
      </c>
      <c r="M22" s="56" t="s">
        <v>44</v>
      </c>
      <c r="N22" s="56" t="s">
        <v>51</v>
      </c>
      <c r="O22" s="56" t="s">
        <v>51</v>
      </c>
      <c r="P22" s="56" t="s">
        <v>51</v>
      </c>
      <c r="Q22" s="56" t="s">
        <v>51</v>
      </c>
      <c r="R22" s="56" t="s">
        <v>44</v>
      </c>
      <c r="S22" s="56" t="s">
        <v>44</v>
      </c>
      <c r="T22" s="56" t="str">
        <f t="shared" si="0"/>
        <v>X</v>
      </c>
      <c r="U22" s="56" t="str">
        <f t="shared" si="1"/>
        <v>✔</v>
      </c>
      <c r="V22" s="56" t="str">
        <f t="shared" si="2"/>
        <v>X</v>
      </c>
      <c r="W22" s="56" t="str">
        <f t="shared" si="3"/>
        <v>✔</v>
      </c>
      <c r="X22" s="56" t="str">
        <f t="shared" si="4"/>
        <v>X</v>
      </c>
      <c r="Y22" s="56" t="str">
        <f t="shared" si="5"/>
        <v>✔</v>
      </c>
      <c r="Z22" s="56" t="str">
        <f t="shared" si="6"/>
        <v>✔</v>
      </c>
      <c r="AA22" s="56" t="str">
        <f t="shared" si="7"/>
        <v>X</v>
      </c>
      <c r="AB22" s="56" t="str">
        <f t="shared" si="8"/>
        <v>X</v>
      </c>
      <c r="AC22" s="56" t="str">
        <f t="shared" si="9"/>
        <v>✔</v>
      </c>
      <c r="AD22" s="83">
        <f t="shared" si="10"/>
        <v>13</v>
      </c>
      <c r="AE22" s="85">
        <f t="shared" si="11"/>
        <v>12</v>
      </c>
      <c r="AF22" s="87">
        <f t="shared" si="12"/>
        <v>0</v>
      </c>
    </row>
    <row r="23" spans="1:32" ht="18" customHeight="1">
      <c r="A23" s="48"/>
      <c r="B23" s="48"/>
      <c r="C23" s="49">
        <v>12</v>
      </c>
      <c r="D23" s="47" t="s">
        <v>135</v>
      </c>
      <c r="E23" s="56" t="s">
        <v>44</v>
      </c>
      <c r="F23" s="56" t="s">
        <v>44</v>
      </c>
      <c r="G23" s="56" t="s">
        <v>44</v>
      </c>
      <c r="H23" s="56" t="s">
        <v>44</v>
      </c>
      <c r="I23" s="56" t="s">
        <v>44</v>
      </c>
      <c r="J23" s="56" t="s">
        <v>51</v>
      </c>
      <c r="K23" s="56" t="s">
        <v>51</v>
      </c>
      <c r="L23" s="56" t="s">
        <v>51</v>
      </c>
      <c r="M23" s="56" t="s">
        <v>51</v>
      </c>
      <c r="N23" s="56" t="s">
        <v>44</v>
      </c>
      <c r="O23" s="56" t="s">
        <v>44</v>
      </c>
      <c r="P23" s="56" t="s">
        <v>44</v>
      </c>
      <c r="Q23" s="56" t="s">
        <v>44</v>
      </c>
      <c r="R23" s="56" t="s">
        <v>51</v>
      </c>
      <c r="S23" s="56" t="s">
        <v>44</v>
      </c>
      <c r="T23" s="56" t="str">
        <f t="shared" si="0"/>
        <v>X</v>
      </c>
      <c r="U23" s="56" t="str">
        <f t="shared" si="1"/>
        <v>X</v>
      </c>
      <c r="V23" s="56" t="str">
        <f t="shared" si="2"/>
        <v>X</v>
      </c>
      <c r="W23" s="56" t="str">
        <f t="shared" si="3"/>
        <v>X</v>
      </c>
      <c r="X23" s="56" t="str">
        <f t="shared" si="4"/>
        <v>X</v>
      </c>
      <c r="Y23" s="56" t="str">
        <f t="shared" si="5"/>
        <v>✔</v>
      </c>
      <c r="Z23" s="56" t="str">
        <f t="shared" si="6"/>
        <v>✔</v>
      </c>
      <c r="AA23" s="56" t="str">
        <f t="shared" si="7"/>
        <v>✔</v>
      </c>
      <c r="AB23" s="56" t="str">
        <f t="shared" si="8"/>
        <v>✔</v>
      </c>
      <c r="AC23" s="56" t="str">
        <f t="shared" si="9"/>
        <v>X</v>
      </c>
      <c r="AD23" s="83">
        <f t="shared" si="10"/>
        <v>9</v>
      </c>
      <c r="AE23" s="85">
        <f t="shared" si="11"/>
        <v>16</v>
      </c>
      <c r="AF23" s="87">
        <f t="shared" si="12"/>
        <v>0</v>
      </c>
    </row>
    <row r="24" spans="1:32" ht="18" customHeight="1">
      <c r="A24" s="48"/>
      <c r="B24" s="48"/>
      <c r="C24" s="49">
        <v>13</v>
      </c>
      <c r="D24" s="47" t="s">
        <v>136</v>
      </c>
      <c r="E24" s="56" t="s">
        <v>51</v>
      </c>
      <c r="F24" s="56" t="s">
        <v>51</v>
      </c>
      <c r="G24" s="56" t="s">
        <v>51</v>
      </c>
      <c r="H24" s="56" t="s">
        <v>51</v>
      </c>
      <c r="I24" s="56" t="s">
        <v>51</v>
      </c>
      <c r="J24" s="56" t="s">
        <v>44</v>
      </c>
      <c r="K24" s="56" t="s">
        <v>51</v>
      </c>
      <c r="L24" s="56" t="s">
        <v>44</v>
      </c>
      <c r="M24" s="56" t="s">
        <v>44</v>
      </c>
      <c r="N24" s="56" t="s">
        <v>51</v>
      </c>
      <c r="O24" s="56" t="s">
        <v>44</v>
      </c>
      <c r="P24" s="56" t="s">
        <v>51</v>
      </c>
      <c r="Q24" s="56" t="s">
        <v>44</v>
      </c>
      <c r="R24" s="56" t="s">
        <v>51</v>
      </c>
      <c r="S24" s="56" t="s">
        <v>51</v>
      </c>
      <c r="T24" s="56" t="str">
        <f t="shared" si="0"/>
        <v>✔</v>
      </c>
      <c r="U24" s="56" t="str">
        <f t="shared" si="1"/>
        <v>✔</v>
      </c>
      <c r="V24" s="56" t="str">
        <f t="shared" si="2"/>
        <v>✔</v>
      </c>
      <c r="W24" s="56" t="str">
        <f t="shared" si="3"/>
        <v>✔</v>
      </c>
      <c r="X24" s="56" t="str">
        <f t="shared" si="4"/>
        <v>✔</v>
      </c>
      <c r="Y24" s="56" t="str">
        <f t="shared" si="5"/>
        <v>X</v>
      </c>
      <c r="Z24" s="56" t="str">
        <f t="shared" si="6"/>
        <v>✔</v>
      </c>
      <c r="AA24" s="56" t="str">
        <f t="shared" si="7"/>
        <v>X</v>
      </c>
      <c r="AB24" s="56" t="str">
        <f t="shared" si="8"/>
        <v>X</v>
      </c>
      <c r="AC24" s="56" t="str">
        <f t="shared" si="9"/>
        <v>✔</v>
      </c>
      <c r="AD24" s="83">
        <f t="shared" si="10"/>
        <v>17</v>
      </c>
      <c r="AE24" s="85">
        <f t="shared" si="11"/>
        <v>8</v>
      </c>
      <c r="AF24" s="87">
        <f t="shared" si="12"/>
        <v>0</v>
      </c>
    </row>
    <row r="25" spans="1:32" ht="18" customHeight="1">
      <c r="A25" s="48"/>
      <c r="B25" s="48"/>
      <c r="C25" s="49">
        <v>14</v>
      </c>
      <c r="D25" s="47" t="s">
        <v>137</v>
      </c>
      <c r="E25" s="56" t="s">
        <v>51</v>
      </c>
      <c r="F25" s="56" t="s">
        <v>51</v>
      </c>
      <c r="G25" s="56" t="s">
        <v>44</v>
      </c>
      <c r="H25" s="56" t="s">
        <v>51</v>
      </c>
      <c r="I25" s="56" t="s">
        <v>44</v>
      </c>
      <c r="J25" s="56" t="s">
        <v>44</v>
      </c>
      <c r="K25" s="56" t="s">
        <v>51</v>
      </c>
      <c r="L25" s="56" t="s">
        <v>44</v>
      </c>
      <c r="M25" s="56" t="s">
        <v>44</v>
      </c>
      <c r="N25" s="56" t="s">
        <v>51</v>
      </c>
      <c r="O25" s="56" t="s">
        <v>51</v>
      </c>
      <c r="P25" s="56" t="s">
        <v>44</v>
      </c>
      <c r="Q25" s="56" t="s">
        <v>51</v>
      </c>
      <c r="R25" s="56" t="s">
        <v>51</v>
      </c>
      <c r="S25" s="56" t="s">
        <v>44</v>
      </c>
      <c r="T25" s="56" t="str">
        <f t="shared" si="0"/>
        <v>✔</v>
      </c>
      <c r="U25" s="56" t="str">
        <f t="shared" si="1"/>
        <v>✔</v>
      </c>
      <c r="V25" s="56" t="str">
        <f t="shared" si="2"/>
        <v>X</v>
      </c>
      <c r="W25" s="56" t="str">
        <f t="shared" si="3"/>
        <v>✔</v>
      </c>
      <c r="X25" s="56" t="str">
        <f t="shared" si="4"/>
        <v>X</v>
      </c>
      <c r="Y25" s="56" t="str">
        <f t="shared" si="5"/>
        <v>X</v>
      </c>
      <c r="Z25" s="56" t="str">
        <f t="shared" si="6"/>
        <v>✔</v>
      </c>
      <c r="AA25" s="56" t="str">
        <f t="shared" si="7"/>
        <v>X</v>
      </c>
      <c r="AB25" s="56" t="str">
        <f t="shared" si="8"/>
        <v>X</v>
      </c>
      <c r="AC25" s="56" t="str">
        <f t="shared" si="9"/>
        <v>✔</v>
      </c>
      <c r="AD25" s="83">
        <f t="shared" si="10"/>
        <v>13</v>
      </c>
      <c r="AE25" s="85">
        <f t="shared" si="11"/>
        <v>12</v>
      </c>
      <c r="AF25" s="87">
        <f t="shared" si="12"/>
        <v>0</v>
      </c>
    </row>
    <row r="26" spans="1:32" ht="18" customHeight="1">
      <c r="A26" s="48"/>
      <c r="B26" s="48"/>
      <c r="C26" s="49">
        <v>15</v>
      </c>
      <c r="D26" s="47" t="s">
        <v>138</v>
      </c>
      <c r="E26" s="56" t="s">
        <v>44</v>
      </c>
      <c r="F26" s="56" t="s">
        <v>51</v>
      </c>
      <c r="G26" s="56" t="s">
        <v>44</v>
      </c>
      <c r="H26" s="56" t="s">
        <v>44</v>
      </c>
      <c r="I26" s="56" t="s">
        <v>51</v>
      </c>
      <c r="J26" s="56" t="s">
        <v>51</v>
      </c>
      <c r="K26" s="56" t="s">
        <v>51</v>
      </c>
      <c r="L26" s="56" t="s">
        <v>51</v>
      </c>
      <c r="M26" s="56" t="s">
        <v>44</v>
      </c>
      <c r="N26" s="56" t="s">
        <v>44</v>
      </c>
      <c r="O26" s="56" t="s">
        <v>44</v>
      </c>
      <c r="P26" s="56" t="s">
        <v>44</v>
      </c>
      <c r="Q26" s="56" t="s">
        <v>44</v>
      </c>
      <c r="R26" s="56" t="s">
        <v>51</v>
      </c>
      <c r="S26" s="56" t="s">
        <v>44</v>
      </c>
      <c r="T26" s="56" t="str">
        <f t="shared" si="0"/>
        <v>X</v>
      </c>
      <c r="U26" s="56" t="str">
        <f t="shared" si="1"/>
        <v>✔</v>
      </c>
      <c r="V26" s="56" t="str">
        <f t="shared" si="2"/>
        <v>X</v>
      </c>
      <c r="W26" s="56" t="str">
        <f t="shared" si="3"/>
        <v>X</v>
      </c>
      <c r="X26" s="56" t="str">
        <f t="shared" si="4"/>
        <v>✔</v>
      </c>
      <c r="Y26" s="56" t="str">
        <f t="shared" si="5"/>
        <v>✔</v>
      </c>
      <c r="Z26" s="56" t="str">
        <f t="shared" si="6"/>
        <v>✔</v>
      </c>
      <c r="AA26" s="56" t="str">
        <f t="shared" si="7"/>
        <v>✔</v>
      </c>
      <c r="AB26" s="56" t="str">
        <f t="shared" si="8"/>
        <v>X</v>
      </c>
      <c r="AC26" s="56" t="str">
        <f t="shared" si="9"/>
        <v>X</v>
      </c>
      <c r="AD26" s="83">
        <f t="shared" si="10"/>
        <v>11</v>
      </c>
      <c r="AE26" s="85">
        <f t="shared" si="11"/>
        <v>14</v>
      </c>
      <c r="AF26" s="87">
        <f t="shared" si="12"/>
        <v>0</v>
      </c>
    </row>
    <row r="27" spans="1:32" ht="18" customHeight="1">
      <c r="A27" s="48"/>
      <c r="B27" s="48"/>
      <c r="C27" s="49">
        <v>16</v>
      </c>
      <c r="D27" s="47" t="s">
        <v>139</v>
      </c>
      <c r="E27" s="56" t="s">
        <v>44</v>
      </c>
      <c r="F27" s="56" t="s">
        <v>51</v>
      </c>
      <c r="G27" s="56" t="s">
        <v>44</v>
      </c>
      <c r="H27" s="56" t="s">
        <v>44</v>
      </c>
      <c r="I27" s="56" t="s">
        <v>44</v>
      </c>
      <c r="J27" s="56" t="s">
        <v>51</v>
      </c>
      <c r="K27" s="56" t="s">
        <v>51</v>
      </c>
      <c r="L27" s="56" t="s">
        <v>51</v>
      </c>
      <c r="M27" s="56" t="s">
        <v>44</v>
      </c>
      <c r="N27" s="56" t="s">
        <v>51</v>
      </c>
      <c r="O27" s="56" t="s">
        <v>44</v>
      </c>
      <c r="P27" s="56" t="s">
        <v>44</v>
      </c>
      <c r="Q27" s="56" t="s">
        <v>44</v>
      </c>
      <c r="R27" s="56" t="s">
        <v>51</v>
      </c>
      <c r="S27" s="56" t="s">
        <v>44</v>
      </c>
      <c r="T27" s="56" t="str">
        <f t="shared" si="0"/>
        <v>X</v>
      </c>
      <c r="U27" s="56" t="str">
        <f t="shared" si="1"/>
        <v>✔</v>
      </c>
      <c r="V27" s="56" t="str">
        <f t="shared" si="2"/>
        <v>X</v>
      </c>
      <c r="W27" s="56" t="str">
        <f t="shared" si="3"/>
        <v>X</v>
      </c>
      <c r="X27" s="56" t="str">
        <f t="shared" si="4"/>
        <v>X</v>
      </c>
      <c r="Y27" s="56" t="str">
        <f t="shared" si="5"/>
        <v>✔</v>
      </c>
      <c r="Z27" s="56" t="str">
        <f t="shared" si="6"/>
        <v>✔</v>
      </c>
      <c r="AA27" s="56" t="str">
        <f t="shared" si="7"/>
        <v>✔</v>
      </c>
      <c r="AB27" s="56" t="str">
        <f t="shared" si="8"/>
        <v>X</v>
      </c>
      <c r="AC27" s="56" t="str">
        <f t="shared" si="9"/>
        <v>✔</v>
      </c>
      <c r="AD27" s="83">
        <f t="shared" si="10"/>
        <v>11</v>
      </c>
      <c r="AE27" s="85">
        <f t="shared" si="11"/>
        <v>14</v>
      </c>
      <c r="AF27" s="87">
        <f t="shared" si="12"/>
        <v>0</v>
      </c>
    </row>
    <row r="28" spans="1:32" ht="18" customHeight="1">
      <c r="A28" s="48"/>
      <c r="B28" s="48"/>
      <c r="C28" s="49">
        <v>17</v>
      </c>
      <c r="D28" s="47" t="s">
        <v>140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83"/>
      <c r="AE28" s="85"/>
      <c r="AF28" s="87"/>
    </row>
    <row r="29" spans="1:32" ht="18" customHeight="1">
      <c r="A29" s="48"/>
      <c r="B29" s="48"/>
      <c r="C29" s="49">
        <v>18</v>
      </c>
      <c r="D29" s="47" t="s">
        <v>141</v>
      </c>
      <c r="E29" s="56" t="s">
        <v>44</v>
      </c>
      <c r="F29" s="56" t="s">
        <v>44</v>
      </c>
      <c r="G29" s="56" t="s">
        <v>51</v>
      </c>
      <c r="H29" s="56" t="s">
        <v>51</v>
      </c>
      <c r="I29" s="56" t="s">
        <v>44</v>
      </c>
      <c r="J29" s="56" t="s">
        <v>44</v>
      </c>
      <c r="K29" s="56" t="s">
        <v>44</v>
      </c>
      <c r="L29" s="56" t="s">
        <v>44</v>
      </c>
      <c r="M29" s="56" t="s">
        <v>44</v>
      </c>
      <c r="N29" s="56" t="s">
        <v>51</v>
      </c>
      <c r="O29" s="56" t="s">
        <v>51</v>
      </c>
      <c r="P29" s="56" t="s">
        <v>51</v>
      </c>
      <c r="Q29" s="56" t="s">
        <v>44</v>
      </c>
      <c r="R29" s="56" t="s">
        <v>51</v>
      </c>
      <c r="S29" s="56" t="s">
        <v>44</v>
      </c>
      <c r="T29" s="56" t="str">
        <f t="shared" si="0"/>
        <v>X</v>
      </c>
      <c r="U29" s="56" t="str">
        <f t="shared" si="1"/>
        <v>X</v>
      </c>
      <c r="V29" s="56" t="str">
        <f t="shared" si="2"/>
        <v>✔</v>
      </c>
      <c r="W29" s="56" t="str">
        <f t="shared" si="3"/>
        <v>✔</v>
      </c>
      <c r="X29" s="56" t="str">
        <f t="shared" si="4"/>
        <v>X</v>
      </c>
      <c r="Y29" s="56" t="str">
        <f t="shared" si="5"/>
        <v>X</v>
      </c>
      <c r="Z29" s="56" t="str">
        <f t="shared" si="6"/>
        <v>X</v>
      </c>
      <c r="AA29" s="56" t="str">
        <f t="shared" si="7"/>
        <v>X</v>
      </c>
      <c r="AB29" s="56" t="str">
        <f t="shared" si="8"/>
        <v>X</v>
      </c>
      <c r="AC29" s="56" t="str">
        <f t="shared" si="9"/>
        <v>✔</v>
      </c>
      <c r="AD29" s="83">
        <f t="shared" si="10"/>
        <v>9</v>
      </c>
      <c r="AE29" s="85">
        <f t="shared" si="11"/>
        <v>16</v>
      </c>
      <c r="AF29" s="87">
        <f t="shared" si="12"/>
        <v>0</v>
      </c>
    </row>
    <row r="30" spans="1:32" ht="18" customHeight="1">
      <c r="A30" s="48"/>
      <c r="B30" s="48"/>
      <c r="C30" s="49">
        <v>19</v>
      </c>
      <c r="D30" s="47" t="s">
        <v>142</v>
      </c>
      <c r="E30" s="56" t="s">
        <v>44</v>
      </c>
      <c r="F30" s="56" t="s">
        <v>51</v>
      </c>
      <c r="G30" s="56" t="s">
        <v>51</v>
      </c>
      <c r="H30" s="56" t="s">
        <v>51</v>
      </c>
      <c r="I30" s="56" t="s">
        <v>51</v>
      </c>
      <c r="J30" s="56" t="s">
        <v>51</v>
      </c>
      <c r="K30" s="56" t="s">
        <v>51</v>
      </c>
      <c r="L30" s="56" t="s">
        <v>51</v>
      </c>
      <c r="M30" s="56" t="s">
        <v>51</v>
      </c>
      <c r="N30" s="56" t="s">
        <v>51</v>
      </c>
      <c r="O30" s="56" t="s">
        <v>51</v>
      </c>
      <c r="P30" s="56" t="s">
        <v>51</v>
      </c>
      <c r="Q30" s="56" t="s">
        <v>51</v>
      </c>
      <c r="R30" s="56" t="s">
        <v>51</v>
      </c>
      <c r="S30" s="56" t="s">
        <v>44</v>
      </c>
      <c r="T30" s="56" t="str">
        <f t="shared" si="0"/>
        <v>X</v>
      </c>
      <c r="U30" s="56" t="str">
        <f t="shared" si="1"/>
        <v>✔</v>
      </c>
      <c r="V30" s="56" t="str">
        <f t="shared" si="2"/>
        <v>✔</v>
      </c>
      <c r="W30" s="56" t="str">
        <f t="shared" si="3"/>
        <v>✔</v>
      </c>
      <c r="X30" s="56" t="str">
        <f t="shared" si="4"/>
        <v>✔</v>
      </c>
      <c r="Y30" s="56" t="str">
        <f t="shared" si="5"/>
        <v>✔</v>
      </c>
      <c r="Z30" s="56" t="str">
        <f t="shared" si="6"/>
        <v>✔</v>
      </c>
      <c r="AA30" s="56" t="str">
        <f t="shared" si="7"/>
        <v>✔</v>
      </c>
      <c r="AB30" s="56" t="str">
        <f t="shared" si="8"/>
        <v>✔</v>
      </c>
      <c r="AC30" s="56" t="str">
        <f t="shared" si="9"/>
        <v>✔</v>
      </c>
      <c r="AD30" s="83">
        <f t="shared" si="10"/>
        <v>22</v>
      </c>
      <c r="AE30" s="85">
        <f t="shared" si="11"/>
        <v>3</v>
      </c>
      <c r="AF30" s="87">
        <f t="shared" si="12"/>
        <v>0</v>
      </c>
    </row>
    <row r="31" spans="1:32" ht="18" customHeight="1">
      <c r="A31" s="48"/>
      <c r="B31" s="48"/>
      <c r="C31" s="49">
        <v>20</v>
      </c>
      <c r="D31" s="47" t="s">
        <v>143</v>
      </c>
      <c r="E31" s="56" t="s">
        <v>44</v>
      </c>
      <c r="F31" s="56" t="s">
        <v>44</v>
      </c>
      <c r="G31" s="56" t="s">
        <v>51</v>
      </c>
      <c r="H31" s="56" t="s">
        <v>51</v>
      </c>
      <c r="I31" s="56" t="s">
        <v>44</v>
      </c>
      <c r="J31" s="56" t="s">
        <v>44</v>
      </c>
      <c r="K31" s="56" t="s">
        <v>44</v>
      </c>
      <c r="L31" s="56" t="s">
        <v>44</v>
      </c>
      <c r="M31" s="56" t="s">
        <v>44</v>
      </c>
      <c r="N31" s="56" t="s">
        <v>51</v>
      </c>
      <c r="O31" s="56" t="s">
        <v>51</v>
      </c>
      <c r="P31" s="56" t="s">
        <v>51</v>
      </c>
      <c r="Q31" s="56" t="s">
        <v>44</v>
      </c>
      <c r="R31" s="56" t="s">
        <v>51</v>
      </c>
      <c r="S31" s="56" t="s">
        <v>44</v>
      </c>
      <c r="T31" s="56" t="str">
        <f t="shared" si="0"/>
        <v>X</v>
      </c>
      <c r="U31" s="56" t="str">
        <f t="shared" si="1"/>
        <v>X</v>
      </c>
      <c r="V31" s="56" t="str">
        <f t="shared" si="2"/>
        <v>✔</v>
      </c>
      <c r="W31" s="56" t="str">
        <f t="shared" si="3"/>
        <v>✔</v>
      </c>
      <c r="X31" s="56" t="str">
        <f t="shared" si="4"/>
        <v>X</v>
      </c>
      <c r="Y31" s="56" t="str">
        <f t="shared" si="5"/>
        <v>X</v>
      </c>
      <c r="Z31" s="56" t="str">
        <f t="shared" si="6"/>
        <v>X</v>
      </c>
      <c r="AA31" s="56" t="str">
        <f t="shared" si="7"/>
        <v>X</v>
      </c>
      <c r="AB31" s="56" t="str">
        <f t="shared" si="8"/>
        <v>X</v>
      </c>
      <c r="AC31" s="56" t="str">
        <f t="shared" si="9"/>
        <v>✔</v>
      </c>
      <c r="AD31" s="83">
        <f t="shared" si="10"/>
        <v>9</v>
      </c>
      <c r="AE31" s="85">
        <f t="shared" si="11"/>
        <v>16</v>
      </c>
      <c r="AF31" s="87">
        <f t="shared" si="12"/>
        <v>0</v>
      </c>
    </row>
    <row r="32" spans="1:32" ht="18" customHeight="1">
      <c r="A32" s="48"/>
      <c r="B32" s="48"/>
      <c r="C32" s="49">
        <v>21</v>
      </c>
      <c r="D32" s="47" t="s">
        <v>144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83">
        <f t="shared" si="10"/>
        <v>0</v>
      </c>
      <c r="AE32" s="85">
        <f t="shared" si="11"/>
        <v>0</v>
      </c>
      <c r="AF32" s="87">
        <f t="shared" si="12"/>
        <v>0</v>
      </c>
    </row>
    <row r="33" spans="1:32" ht="18" customHeight="1">
      <c r="A33" s="48"/>
      <c r="B33" s="48"/>
      <c r="C33" s="49">
        <v>22</v>
      </c>
      <c r="D33" s="4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83">
        <f t="shared" si="10"/>
        <v>0</v>
      </c>
      <c r="AE33" s="85">
        <f t="shared" si="11"/>
        <v>0</v>
      </c>
      <c r="AF33" s="87">
        <f t="shared" si="12"/>
        <v>0</v>
      </c>
    </row>
    <row r="34" spans="1:32" ht="18" customHeight="1">
      <c r="A34" s="48"/>
      <c r="B34" s="48"/>
      <c r="C34" s="49">
        <v>23</v>
      </c>
      <c r="D34" s="4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83">
        <f t="shared" si="10"/>
        <v>0</v>
      </c>
      <c r="AE34" s="85">
        <f t="shared" si="11"/>
        <v>0</v>
      </c>
      <c r="AF34" s="87">
        <f t="shared" si="12"/>
        <v>0</v>
      </c>
    </row>
    <row r="35" spans="1:32" ht="18" customHeight="1">
      <c r="A35" s="48"/>
      <c r="B35" s="48"/>
      <c r="C35" s="49">
        <v>24</v>
      </c>
      <c r="D35" s="47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83">
        <f t="shared" si="10"/>
        <v>0</v>
      </c>
      <c r="AE35" s="85">
        <f t="shared" si="11"/>
        <v>0</v>
      </c>
      <c r="AF35" s="87">
        <f t="shared" si="12"/>
        <v>0</v>
      </c>
    </row>
    <row r="36" spans="1:32" ht="18" customHeight="1">
      <c r="A36" s="48"/>
      <c r="B36" s="48"/>
      <c r="C36" s="49">
        <v>25</v>
      </c>
      <c r="D36" s="4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83">
        <f t="shared" si="10"/>
        <v>0</v>
      </c>
      <c r="AE36" s="85">
        <f t="shared" si="11"/>
        <v>0</v>
      </c>
      <c r="AF36" s="87">
        <f t="shared" si="12"/>
        <v>0</v>
      </c>
    </row>
    <row r="37" spans="1:32" ht="18" customHeight="1">
      <c r="A37" s="48"/>
      <c r="B37" s="48"/>
      <c r="C37" s="49">
        <v>26</v>
      </c>
      <c r="D37" s="4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83">
        <f t="shared" si="10"/>
        <v>0</v>
      </c>
      <c r="AE37" s="85">
        <f t="shared" si="11"/>
        <v>0</v>
      </c>
      <c r="AF37" s="87">
        <f t="shared" si="12"/>
        <v>0</v>
      </c>
    </row>
    <row r="38" spans="1:32" ht="18" customHeight="1">
      <c r="A38" s="48"/>
      <c r="B38" s="48"/>
      <c r="C38" s="49">
        <v>27</v>
      </c>
      <c r="D38" s="4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83">
        <f t="shared" si="10"/>
        <v>0</v>
      </c>
      <c r="AE38" s="85">
        <f t="shared" si="11"/>
        <v>0</v>
      </c>
      <c r="AF38" s="87">
        <f t="shared" si="12"/>
        <v>0</v>
      </c>
    </row>
    <row r="39" spans="1:32" ht="18" customHeight="1">
      <c r="A39" s="48"/>
      <c r="B39" s="48"/>
      <c r="C39" s="49">
        <v>28</v>
      </c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83">
        <f t="shared" si="10"/>
        <v>0</v>
      </c>
      <c r="AE39" s="85">
        <f t="shared" si="11"/>
        <v>0</v>
      </c>
      <c r="AF39" s="87">
        <f t="shared" si="12"/>
        <v>0</v>
      </c>
    </row>
    <row r="40" spans="1:32" ht="18" customHeight="1">
      <c r="A40" s="48"/>
      <c r="B40" s="48"/>
      <c r="C40" s="49">
        <v>29</v>
      </c>
      <c r="D40" s="4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83">
        <f t="shared" si="10"/>
        <v>0</v>
      </c>
      <c r="AE40" s="85">
        <f t="shared" si="11"/>
        <v>0</v>
      </c>
      <c r="AF40" s="87">
        <f t="shared" si="12"/>
        <v>0</v>
      </c>
    </row>
    <row r="41" spans="1:32" ht="18" customHeight="1">
      <c r="A41" s="48"/>
      <c r="B41" s="48"/>
      <c r="C41" s="49">
        <v>30</v>
      </c>
      <c r="D41" s="47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83">
        <f t="shared" si="10"/>
        <v>0</v>
      </c>
      <c r="AE41" s="85">
        <f t="shared" si="11"/>
        <v>0</v>
      </c>
      <c r="AF41" s="87">
        <f t="shared" si="12"/>
        <v>0</v>
      </c>
    </row>
    <row r="42" spans="1:32" ht="18" customHeight="1">
      <c r="A42" s="48"/>
      <c r="B42" s="48"/>
      <c r="C42" s="49">
        <v>31</v>
      </c>
      <c r="D42" s="47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83">
        <f t="shared" si="10"/>
        <v>0</v>
      </c>
      <c r="AE42" s="85">
        <f t="shared" si="11"/>
        <v>0</v>
      </c>
      <c r="AF42" s="87">
        <f t="shared" si="12"/>
        <v>0</v>
      </c>
    </row>
    <row r="43" spans="1:32" ht="18" customHeight="1">
      <c r="A43" s="48"/>
      <c r="B43" s="48"/>
      <c r="C43" s="49">
        <v>32</v>
      </c>
      <c r="D43" s="47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83">
        <f t="shared" si="10"/>
        <v>0</v>
      </c>
      <c r="AE43" s="85">
        <f t="shared" si="11"/>
        <v>0</v>
      </c>
      <c r="AF43" s="87">
        <f t="shared" si="12"/>
        <v>0</v>
      </c>
    </row>
    <row r="44" spans="1:32" ht="18" customHeight="1">
      <c r="A44" s="48"/>
      <c r="B44" s="48"/>
      <c r="C44" s="49">
        <v>33</v>
      </c>
      <c r="D44" s="47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83">
        <f t="shared" si="10"/>
        <v>0</v>
      </c>
      <c r="AE44" s="85">
        <f t="shared" si="11"/>
        <v>0</v>
      </c>
      <c r="AF44" s="87">
        <f t="shared" si="12"/>
        <v>0</v>
      </c>
    </row>
    <row r="45" spans="1:32" ht="18" customHeight="1">
      <c r="A45" s="48"/>
      <c r="B45" s="48"/>
      <c r="C45" s="49">
        <v>34</v>
      </c>
      <c r="D45" s="47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83">
        <f t="shared" si="10"/>
        <v>0</v>
      </c>
      <c r="AE45" s="85">
        <f t="shared" si="11"/>
        <v>0</v>
      </c>
      <c r="AF45" s="87">
        <f t="shared" si="12"/>
        <v>0</v>
      </c>
    </row>
    <row r="46" spans="1:3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8" spans="1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7" t="s">
        <v>30</v>
      </c>
      <c r="AE48" s="5" t="s">
        <v>36</v>
      </c>
    </row>
    <row r="49" spans="4:31">
      <c r="D49" s="9" t="s">
        <v>35</v>
      </c>
      <c r="E49" s="10">
        <f>COUNTIF(E12:E45,"✔")</f>
        <v>3</v>
      </c>
      <c r="F49" s="10">
        <f t="shared" ref="F49:AC49" si="13">COUNTIF(F12:F45,"✔")</f>
        <v>11</v>
      </c>
      <c r="G49" s="10">
        <f t="shared" si="13"/>
        <v>9</v>
      </c>
      <c r="H49" s="10">
        <f t="shared" si="13"/>
        <v>15</v>
      </c>
      <c r="I49" s="10">
        <f t="shared" si="13"/>
        <v>8</v>
      </c>
      <c r="J49" s="10">
        <f t="shared" si="13"/>
        <v>13</v>
      </c>
      <c r="K49" s="10">
        <f t="shared" si="13"/>
        <v>12</v>
      </c>
      <c r="L49" s="10">
        <f t="shared" si="13"/>
        <v>5</v>
      </c>
      <c r="M49" s="10">
        <f t="shared" si="13"/>
        <v>5</v>
      </c>
      <c r="N49" s="10">
        <f t="shared" si="13"/>
        <v>10</v>
      </c>
      <c r="O49" s="10">
        <f t="shared" si="13"/>
        <v>13</v>
      </c>
      <c r="P49" s="10">
        <f t="shared" si="13"/>
        <v>13</v>
      </c>
      <c r="Q49" s="10">
        <f t="shared" si="13"/>
        <v>5</v>
      </c>
      <c r="R49" s="10">
        <f t="shared" si="13"/>
        <v>11</v>
      </c>
      <c r="S49" s="10">
        <f t="shared" si="13"/>
        <v>2</v>
      </c>
      <c r="T49" s="10">
        <f t="shared" si="13"/>
        <v>3</v>
      </c>
      <c r="U49" s="10">
        <f t="shared" si="13"/>
        <v>11</v>
      </c>
      <c r="V49" s="10">
        <f t="shared" si="13"/>
        <v>9</v>
      </c>
      <c r="W49" s="10">
        <f t="shared" si="13"/>
        <v>15</v>
      </c>
      <c r="X49" s="10">
        <f t="shared" si="13"/>
        <v>8</v>
      </c>
      <c r="Y49" s="10">
        <f t="shared" si="13"/>
        <v>13</v>
      </c>
      <c r="Z49" s="10">
        <f t="shared" si="13"/>
        <v>12</v>
      </c>
      <c r="AA49" s="10">
        <f t="shared" si="13"/>
        <v>5</v>
      </c>
      <c r="AB49" s="10">
        <f t="shared" si="13"/>
        <v>5</v>
      </c>
      <c r="AC49" s="10">
        <f t="shared" si="13"/>
        <v>10</v>
      </c>
      <c r="AD49" s="17">
        <f>SUM(E49:AC49)</f>
        <v>226</v>
      </c>
      <c r="AE49" s="12">
        <f>AD49/$AD$52</f>
        <v>0.50222222222222224</v>
      </c>
    </row>
    <row r="50" spans="4:31">
      <c r="D50" s="57" t="s">
        <v>61</v>
      </c>
      <c r="E50" s="10">
        <f>COUNTIF(E12:E45,"X")</f>
        <v>15</v>
      </c>
      <c r="F50" s="10">
        <f t="shared" ref="F50:AC50" si="14">COUNTIF(F12:F45,"X")</f>
        <v>7</v>
      </c>
      <c r="G50" s="10">
        <f t="shared" si="14"/>
        <v>9</v>
      </c>
      <c r="H50" s="10">
        <f t="shared" si="14"/>
        <v>3</v>
      </c>
      <c r="I50" s="10">
        <f t="shared" si="14"/>
        <v>10</v>
      </c>
      <c r="J50" s="10">
        <f t="shared" si="14"/>
        <v>5</v>
      </c>
      <c r="K50" s="10">
        <f t="shared" si="14"/>
        <v>6</v>
      </c>
      <c r="L50" s="10">
        <f t="shared" si="14"/>
        <v>13</v>
      </c>
      <c r="M50" s="10">
        <f t="shared" si="14"/>
        <v>13</v>
      </c>
      <c r="N50" s="10">
        <f t="shared" si="14"/>
        <v>8</v>
      </c>
      <c r="O50" s="10">
        <f t="shared" si="14"/>
        <v>5</v>
      </c>
      <c r="P50" s="10">
        <f t="shared" si="14"/>
        <v>5</v>
      </c>
      <c r="Q50" s="10">
        <f t="shared" si="14"/>
        <v>13</v>
      </c>
      <c r="R50" s="10">
        <f t="shared" si="14"/>
        <v>7</v>
      </c>
      <c r="S50" s="10">
        <f t="shared" si="14"/>
        <v>16</v>
      </c>
      <c r="T50" s="10">
        <f t="shared" si="14"/>
        <v>15</v>
      </c>
      <c r="U50" s="10">
        <f t="shared" si="14"/>
        <v>7</v>
      </c>
      <c r="V50" s="10">
        <f t="shared" si="14"/>
        <v>9</v>
      </c>
      <c r="W50" s="10">
        <f t="shared" si="14"/>
        <v>3</v>
      </c>
      <c r="X50" s="10">
        <f t="shared" si="14"/>
        <v>10</v>
      </c>
      <c r="Y50" s="10">
        <f t="shared" si="14"/>
        <v>5</v>
      </c>
      <c r="Z50" s="10">
        <f t="shared" si="14"/>
        <v>6</v>
      </c>
      <c r="AA50" s="10">
        <f t="shared" si="14"/>
        <v>13</v>
      </c>
      <c r="AB50" s="10">
        <f t="shared" si="14"/>
        <v>13</v>
      </c>
      <c r="AC50" s="10">
        <f t="shared" si="14"/>
        <v>8</v>
      </c>
      <c r="AD50" s="18">
        <f t="shared" ref="AD50:AD51" si="15">SUM(E50:AC50)</f>
        <v>224</v>
      </c>
      <c r="AE50" s="13">
        <f>AD50/$AD$52</f>
        <v>0.49777777777777776</v>
      </c>
    </row>
    <row r="51" spans="4:31" ht="18.75">
      <c r="D51" s="39" t="s">
        <v>32</v>
      </c>
      <c r="E51" s="10">
        <f>COUNTIF(E12:E45,"–")</f>
        <v>0</v>
      </c>
      <c r="F51" s="10">
        <f t="shared" ref="F51:AC51" si="16">COUNTIF(F12:F45,"–")</f>
        <v>0</v>
      </c>
      <c r="G51" s="10">
        <f t="shared" si="16"/>
        <v>0</v>
      </c>
      <c r="H51" s="10">
        <f t="shared" si="16"/>
        <v>0</v>
      </c>
      <c r="I51" s="10">
        <f t="shared" si="16"/>
        <v>0</v>
      </c>
      <c r="J51" s="10">
        <f t="shared" si="16"/>
        <v>0</v>
      </c>
      <c r="K51" s="10">
        <f t="shared" si="16"/>
        <v>0</v>
      </c>
      <c r="L51" s="10">
        <f t="shared" si="16"/>
        <v>0</v>
      </c>
      <c r="M51" s="10">
        <f t="shared" si="16"/>
        <v>0</v>
      </c>
      <c r="N51" s="10">
        <f t="shared" si="16"/>
        <v>0</v>
      </c>
      <c r="O51" s="10">
        <f t="shared" si="16"/>
        <v>0</v>
      </c>
      <c r="P51" s="10">
        <f t="shared" si="16"/>
        <v>0</v>
      </c>
      <c r="Q51" s="10">
        <f t="shared" si="16"/>
        <v>0</v>
      </c>
      <c r="R51" s="10">
        <f t="shared" si="16"/>
        <v>0</v>
      </c>
      <c r="S51" s="10">
        <f t="shared" si="16"/>
        <v>0</v>
      </c>
      <c r="T51" s="10">
        <f t="shared" si="16"/>
        <v>0</v>
      </c>
      <c r="U51" s="10">
        <f t="shared" si="16"/>
        <v>0</v>
      </c>
      <c r="V51" s="10">
        <f t="shared" si="16"/>
        <v>0</v>
      </c>
      <c r="W51" s="10">
        <f t="shared" si="16"/>
        <v>0</v>
      </c>
      <c r="X51" s="10">
        <f t="shared" si="16"/>
        <v>0</v>
      </c>
      <c r="Y51" s="10">
        <f t="shared" si="16"/>
        <v>0</v>
      </c>
      <c r="Z51" s="10">
        <f t="shared" si="16"/>
        <v>0</v>
      </c>
      <c r="AA51" s="10">
        <f t="shared" si="16"/>
        <v>0</v>
      </c>
      <c r="AB51" s="10">
        <f t="shared" si="16"/>
        <v>0</v>
      </c>
      <c r="AC51" s="10">
        <f t="shared" si="16"/>
        <v>0</v>
      </c>
      <c r="AD51" s="37">
        <f t="shared" si="15"/>
        <v>0</v>
      </c>
      <c r="AE51" s="15">
        <f t="shared" ref="AE51:AE52" si="17">AD51/$AD$52</f>
        <v>0</v>
      </c>
    </row>
    <row r="52" spans="4:31">
      <c r="D52" s="11" t="s">
        <v>30</v>
      </c>
      <c r="E52" s="19">
        <f t="shared" ref="E52:AD52" si="18">SUM(E49:E51)</f>
        <v>18</v>
      </c>
      <c r="F52" s="19">
        <f t="shared" si="18"/>
        <v>18</v>
      </c>
      <c r="G52" s="19">
        <f t="shared" si="18"/>
        <v>18</v>
      </c>
      <c r="H52" s="19">
        <f t="shared" si="18"/>
        <v>18</v>
      </c>
      <c r="I52" s="19">
        <f t="shared" si="18"/>
        <v>18</v>
      </c>
      <c r="J52" s="19">
        <f t="shared" si="18"/>
        <v>18</v>
      </c>
      <c r="K52" s="19">
        <f t="shared" si="18"/>
        <v>18</v>
      </c>
      <c r="L52" s="19">
        <f t="shared" si="18"/>
        <v>18</v>
      </c>
      <c r="M52" s="19">
        <f t="shared" si="18"/>
        <v>18</v>
      </c>
      <c r="N52" s="19">
        <f t="shared" si="18"/>
        <v>18</v>
      </c>
      <c r="O52" s="19">
        <f t="shared" si="18"/>
        <v>18</v>
      </c>
      <c r="P52" s="19">
        <f t="shared" si="18"/>
        <v>18</v>
      </c>
      <c r="Q52" s="19">
        <f t="shared" si="18"/>
        <v>18</v>
      </c>
      <c r="R52" s="19">
        <f t="shared" si="18"/>
        <v>18</v>
      </c>
      <c r="S52" s="19">
        <f t="shared" si="18"/>
        <v>18</v>
      </c>
      <c r="T52" s="19">
        <f t="shared" si="18"/>
        <v>18</v>
      </c>
      <c r="U52" s="19">
        <f t="shared" si="18"/>
        <v>18</v>
      </c>
      <c r="V52" s="19">
        <f t="shared" si="18"/>
        <v>18</v>
      </c>
      <c r="W52" s="19">
        <f t="shared" si="18"/>
        <v>18</v>
      </c>
      <c r="X52" s="19">
        <f t="shared" si="18"/>
        <v>18</v>
      </c>
      <c r="Y52" s="19">
        <f t="shared" si="18"/>
        <v>18</v>
      </c>
      <c r="Z52" s="19">
        <f t="shared" si="18"/>
        <v>18</v>
      </c>
      <c r="AA52" s="19">
        <f t="shared" si="18"/>
        <v>18</v>
      </c>
      <c r="AB52" s="19">
        <f t="shared" si="18"/>
        <v>18</v>
      </c>
      <c r="AC52" s="19">
        <f t="shared" si="18"/>
        <v>18</v>
      </c>
      <c r="AD52" s="20">
        <f t="shared" si="18"/>
        <v>450</v>
      </c>
      <c r="AE52" s="30">
        <f t="shared" si="17"/>
        <v>1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31" t="s">
        <v>26</v>
      </c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3"/>
    </row>
    <row r="57" spans="4:31" ht="23.25" customHeight="1">
      <c r="E57" s="134" t="s">
        <v>27</v>
      </c>
      <c r="F57" s="135"/>
      <c r="G57" s="135"/>
      <c r="H57" s="135"/>
      <c r="I57" s="136"/>
      <c r="J57" s="156" t="s">
        <v>28</v>
      </c>
      <c r="K57" s="145"/>
      <c r="L57" s="145"/>
      <c r="M57" s="145"/>
      <c r="N57" s="145"/>
      <c r="O57" s="145"/>
      <c r="P57" s="145"/>
      <c r="Q57" s="145"/>
      <c r="R57" s="145"/>
      <c r="S57" s="145"/>
      <c r="T57" s="146"/>
      <c r="U57" s="157" t="s">
        <v>33</v>
      </c>
      <c r="V57" s="158"/>
      <c r="W57" s="158"/>
      <c r="X57" s="158"/>
      <c r="Y57" s="158"/>
      <c r="Z57" s="158"/>
      <c r="AA57" s="158"/>
      <c r="AB57" s="158"/>
      <c r="AC57" s="159"/>
    </row>
    <row r="58" spans="4:31">
      <c r="E58" s="26" t="s">
        <v>1</v>
      </c>
      <c r="F58" s="26" t="s">
        <v>2</v>
      </c>
      <c r="G58" s="26" t="s">
        <v>6</v>
      </c>
      <c r="H58" s="26" t="s">
        <v>11</v>
      </c>
      <c r="I58" s="26" t="s">
        <v>16</v>
      </c>
      <c r="J58" s="34" t="s">
        <v>3</v>
      </c>
      <c r="K58" s="34" t="s">
        <v>7</v>
      </c>
      <c r="L58" s="34" t="s">
        <v>8</v>
      </c>
      <c r="M58" s="34" t="s">
        <v>12</v>
      </c>
      <c r="N58" s="34" t="s">
        <v>14</v>
      </c>
      <c r="O58" s="34" t="s">
        <v>17</v>
      </c>
      <c r="P58" s="34" t="s">
        <v>18</v>
      </c>
      <c r="Q58" s="34" t="s">
        <v>19</v>
      </c>
      <c r="R58" s="34" t="s">
        <v>21</v>
      </c>
      <c r="S58" s="34" t="s">
        <v>22</v>
      </c>
      <c r="T58" s="35" t="s">
        <v>23</v>
      </c>
      <c r="U58" s="45" t="s">
        <v>4</v>
      </c>
      <c r="V58" s="45" t="s">
        <v>5</v>
      </c>
      <c r="W58" s="45" t="s">
        <v>9</v>
      </c>
      <c r="X58" s="22" t="s">
        <v>10</v>
      </c>
      <c r="Y58" s="22" t="s">
        <v>13</v>
      </c>
      <c r="Z58" s="22" t="s">
        <v>15</v>
      </c>
      <c r="AA58" s="22" t="s">
        <v>20</v>
      </c>
      <c r="AB58" s="22" t="s">
        <v>24</v>
      </c>
      <c r="AC58" s="22" t="s">
        <v>25</v>
      </c>
    </row>
    <row r="59" spans="4:31">
      <c r="D59" s="23" t="s">
        <v>35</v>
      </c>
      <c r="E59" s="121">
        <f>SUM(E49,F49,J49,O49,T49)</f>
        <v>43</v>
      </c>
      <c r="F59" s="122"/>
      <c r="G59" s="122"/>
      <c r="H59" s="122"/>
      <c r="I59" s="123"/>
      <c r="J59" s="121">
        <f>SUM(G49,K49,L49,P49,R49,U49,V49,W49,Y49,Z49,AA49)</f>
        <v>115</v>
      </c>
      <c r="K59" s="122"/>
      <c r="L59" s="122"/>
      <c r="M59" s="122"/>
      <c r="N59" s="122"/>
      <c r="O59" s="122"/>
      <c r="P59" s="122"/>
      <c r="Q59" s="122"/>
      <c r="R59" s="122"/>
      <c r="S59" s="122"/>
      <c r="T59" s="123"/>
      <c r="U59" s="121">
        <f>SUM(H49,I49,M49,N49,Q49,S49,X49,AB49,AC49)</f>
        <v>68</v>
      </c>
      <c r="V59" s="122"/>
      <c r="W59" s="122"/>
      <c r="X59" s="122"/>
      <c r="Y59" s="122"/>
      <c r="Z59" s="122"/>
      <c r="AA59" s="122"/>
      <c r="AB59" s="122"/>
      <c r="AC59" s="123"/>
      <c r="AD59" s="28">
        <f>SUM(E59:AC59)</f>
        <v>226</v>
      </c>
    </row>
    <row r="60" spans="4:31" ht="20.25" customHeight="1">
      <c r="D60" s="63" t="s">
        <v>56</v>
      </c>
      <c r="E60" s="124">
        <f>SUM(E50,F50,J50,O50,T50)</f>
        <v>47</v>
      </c>
      <c r="F60" s="125"/>
      <c r="G60" s="125"/>
      <c r="H60" s="125"/>
      <c r="I60" s="126"/>
      <c r="J60" s="124">
        <f>SUM(G50,K50,L50,P50,R50,U50,V50,W50,Y50,Z50,AA50)</f>
        <v>83</v>
      </c>
      <c r="K60" s="125"/>
      <c r="L60" s="125"/>
      <c r="M60" s="125"/>
      <c r="N60" s="125"/>
      <c r="O60" s="125"/>
      <c r="P60" s="125"/>
      <c r="Q60" s="125"/>
      <c r="R60" s="125"/>
      <c r="S60" s="125"/>
      <c r="T60" s="126"/>
      <c r="U60" s="124">
        <f>SUM(H50,I50,M50,N50,Q50,S50,X50,AB50,AC50)</f>
        <v>94</v>
      </c>
      <c r="V60" s="125"/>
      <c r="W60" s="125"/>
      <c r="X60" s="125"/>
      <c r="Y60" s="125"/>
      <c r="Z60" s="125"/>
      <c r="AA60" s="125"/>
      <c r="AB60" s="125"/>
      <c r="AC60" s="126"/>
      <c r="AD60" s="40">
        <f t="shared" ref="AD60:AD61" si="19">SUM(E60:AC60)</f>
        <v>224</v>
      </c>
    </row>
    <row r="61" spans="4:31" ht="18.75">
      <c r="D61" s="38" t="s">
        <v>32</v>
      </c>
      <c r="E61" s="118">
        <f>SUM(E51,F51,J51,O51,T51)</f>
        <v>0</v>
      </c>
      <c r="F61" s="119"/>
      <c r="G61" s="119"/>
      <c r="H61" s="119"/>
      <c r="I61" s="120"/>
      <c r="J61" s="118">
        <f>SUM(G51,K51,L51,P51,R51,U51,V51,W51,Y51,Z51,AA51)</f>
        <v>0</v>
      </c>
      <c r="K61" s="119"/>
      <c r="L61" s="119"/>
      <c r="M61" s="119"/>
      <c r="N61" s="119"/>
      <c r="O61" s="119"/>
      <c r="P61" s="119"/>
      <c r="Q61" s="119"/>
      <c r="R61" s="119"/>
      <c r="S61" s="119"/>
      <c r="T61" s="120"/>
      <c r="U61" s="118">
        <f>SUM(H51,I51,M51,N51,Q51,S51,X51,AB51,AC51)</f>
        <v>0</v>
      </c>
      <c r="V61" s="119"/>
      <c r="W61" s="119"/>
      <c r="X61" s="119"/>
      <c r="Y61" s="119"/>
      <c r="Z61" s="119"/>
      <c r="AA61" s="119"/>
      <c r="AB61" s="119"/>
      <c r="AC61" s="120"/>
      <c r="AD61" s="41">
        <f t="shared" si="19"/>
        <v>0</v>
      </c>
    </row>
    <row r="62" spans="4:31">
      <c r="D62" s="21" t="s">
        <v>29</v>
      </c>
      <c r="E62" s="140">
        <f>SUM(E59:I61)</f>
        <v>90</v>
      </c>
      <c r="F62" s="141"/>
      <c r="G62" s="141"/>
      <c r="H62" s="141"/>
      <c r="I62" s="142"/>
      <c r="J62" s="140">
        <f>SUM(J59:T61)</f>
        <v>198</v>
      </c>
      <c r="K62" s="141"/>
      <c r="L62" s="141"/>
      <c r="M62" s="141"/>
      <c r="N62" s="141"/>
      <c r="O62" s="141"/>
      <c r="P62" s="141"/>
      <c r="Q62" s="141"/>
      <c r="R62" s="141"/>
      <c r="S62" s="141"/>
      <c r="T62" s="142"/>
      <c r="U62" s="140">
        <f>SUM(U59:AC61)</f>
        <v>162</v>
      </c>
      <c r="V62" s="141"/>
      <c r="W62" s="141"/>
      <c r="X62" s="141"/>
      <c r="Y62" s="141"/>
      <c r="Z62" s="141"/>
      <c r="AA62" s="141"/>
      <c r="AB62" s="141"/>
      <c r="AC62" s="142"/>
      <c r="AD62" s="16">
        <f>SUM(E62:AC62)</f>
        <v>450</v>
      </c>
    </row>
    <row r="65" spans="4:8" ht="38.25" customHeight="1">
      <c r="E65" s="42" t="s">
        <v>37</v>
      </c>
      <c r="F65" s="43" t="s">
        <v>28</v>
      </c>
      <c r="G65" s="44" t="s">
        <v>33</v>
      </c>
    </row>
    <row r="66" spans="4:8">
      <c r="D66" s="23" t="s">
        <v>35</v>
      </c>
      <c r="E66" s="29">
        <f>E59/$E$62</f>
        <v>0.4777777777777778</v>
      </c>
      <c r="F66" s="29">
        <f>J59/$J$62</f>
        <v>0.58080808080808077</v>
      </c>
      <c r="G66" s="29">
        <f>U59/$U$62</f>
        <v>0.41975308641975306</v>
      </c>
    </row>
    <row r="67" spans="4:8">
      <c r="D67" s="63" t="s">
        <v>56</v>
      </c>
      <c r="E67" s="36">
        <f>E60/$E$62</f>
        <v>0.52222222222222225</v>
      </c>
      <c r="F67" s="36">
        <f>J60/$J$62</f>
        <v>0.41919191919191917</v>
      </c>
      <c r="G67" s="36">
        <f>U60/$U$62</f>
        <v>0.58024691358024694</v>
      </c>
    </row>
    <row r="68" spans="4:8" ht="18.75">
      <c r="D68" s="38" t="s">
        <v>32</v>
      </c>
      <c r="E68" s="14">
        <f>E61/$E$62</f>
        <v>0</v>
      </c>
      <c r="F68" s="14">
        <f>J61/$J$62</f>
        <v>0</v>
      </c>
      <c r="G68" s="14">
        <f>U61/$U$62</f>
        <v>0</v>
      </c>
    </row>
    <row r="69" spans="4:8">
      <c r="E69" s="4">
        <f>SUM(E66:E68)</f>
        <v>1</v>
      </c>
      <c r="F69" s="4">
        <f>SUM(F66:F68)</f>
        <v>1</v>
      </c>
      <c r="G69" s="4">
        <f>SUM(G66:G68)</f>
        <v>1</v>
      </c>
    </row>
    <row r="71" spans="4:8" ht="31.5" hidden="1" customHeight="1">
      <c r="E71" s="42" t="s">
        <v>37</v>
      </c>
      <c r="F71" s="43" t="s">
        <v>28</v>
      </c>
      <c r="G71" s="44" t="s">
        <v>33</v>
      </c>
    </row>
    <row r="72" spans="4:8" hidden="1">
      <c r="D72" s="23" t="s">
        <v>35</v>
      </c>
      <c r="E72" s="31">
        <f>E59/$AD$59</f>
        <v>0.19026548672566371</v>
      </c>
      <c r="F72" s="32">
        <f>J59/$AD$59</f>
        <v>0.50884955752212391</v>
      </c>
      <c r="G72" s="46">
        <f>U59/$AD$59</f>
        <v>0.30088495575221241</v>
      </c>
      <c r="H72" s="4">
        <f>SUM(E72:G72)</f>
        <v>1</v>
      </c>
    </row>
    <row r="73" spans="4:8" hidden="1">
      <c r="D73" s="24" t="s">
        <v>31</v>
      </c>
      <c r="E73" s="31">
        <f>E60/$AD$60</f>
        <v>0.20982142857142858</v>
      </c>
      <c r="F73" s="32">
        <f>J60/$AD$60</f>
        <v>0.3705357142857143</v>
      </c>
      <c r="G73" s="46">
        <f>U60/$AD$60</f>
        <v>0.41964285714285715</v>
      </c>
      <c r="H73" s="4">
        <f t="shared" ref="H73:H75" si="20">SUM(E73:G73)</f>
        <v>1</v>
      </c>
    </row>
    <row r="74" spans="4:8" hidden="1">
      <c r="D74" s="25" t="s">
        <v>34</v>
      </c>
      <c r="E74" s="31" t="e">
        <f>#REF!/#REF!</f>
        <v>#REF!</v>
      </c>
      <c r="F74" s="32" t="e">
        <f>#REF!/#REF!</f>
        <v>#REF!</v>
      </c>
      <c r="G74" s="46" t="e">
        <f>#REF!/#REF!</f>
        <v>#REF!</v>
      </c>
      <c r="H74" s="4" t="e">
        <f>SUM(E74:G74)</f>
        <v>#REF!</v>
      </c>
    </row>
    <row r="75" spans="4:8" ht="18.75" hidden="1">
      <c r="D75" s="38" t="s">
        <v>32</v>
      </c>
      <c r="E75" s="31" t="e">
        <f>E61/$AD$61</f>
        <v>#DIV/0!</v>
      </c>
      <c r="F75" s="32" t="e">
        <f>J61/$AD$61</f>
        <v>#DIV/0!</v>
      </c>
      <c r="G75" s="46" t="e">
        <f>U61/$AD$61</f>
        <v>#DIV/0!</v>
      </c>
      <c r="H75" s="4" t="e">
        <f t="shared" si="20"/>
        <v>#DIV/0!</v>
      </c>
    </row>
    <row r="76" spans="4:8" hidden="1"/>
    <row r="92" spans="4:30" ht="18.75">
      <c r="D92" s="127" t="s">
        <v>66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</row>
    <row r="93" spans="4:30" ht="33.6" customHeight="1">
      <c r="D93" s="148" t="s">
        <v>72</v>
      </c>
      <c r="E93" s="149"/>
      <c r="F93" s="149"/>
      <c r="G93" s="150"/>
      <c r="H93" s="153" t="s">
        <v>180</v>
      </c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4"/>
    </row>
    <row r="94" spans="4:30" ht="33.6" customHeight="1">
      <c r="D94" s="128" t="s">
        <v>69</v>
      </c>
      <c r="E94" s="128"/>
      <c r="F94" s="128"/>
      <c r="G94" s="128"/>
      <c r="H94" s="151" t="s">
        <v>181</v>
      </c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2"/>
    </row>
    <row r="95" spans="4:30" ht="33.6" customHeight="1">
      <c r="D95" s="128" t="s">
        <v>71</v>
      </c>
      <c r="E95" s="128"/>
      <c r="F95" s="128"/>
      <c r="G95" s="128"/>
      <c r="H95" s="129" t="s">
        <v>182</v>
      </c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30"/>
    </row>
    <row r="96" spans="4:30" ht="33.6" customHeight="1">
      <c r="D96" s="128" t="s">
        <v>65</v>
      </c>
      <c r="E96" s="128"/>
      <c r="F96" s="128"/>
      <c r="G96" s="128"/>
      <c r="H96" s="129" t="s">
        <v>183</v>
      </c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30"/>
    </row>
    <row r="97" spans="4:30" ht="33.6" customHeight="1">
      <c r="D97" s="128" t="s">
        <v>70</v>
      </c>
      <c r="E97" s="128"/>
      <c r="F97" s="128"/>
      <c r="G97" s="128"/>
      <c r="H97" s="129" t="s">
        <v>184</v>
      </c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30"/>
    </row>
    <row r="99" spans="4:30">
      <c r="Z99" s="90"/>
      <c r="AA99" s="91"/>
      <c r="AB99" s="91"/>
      <c r="AC99" s="91"/>
      <c r="AD99" s="91"/>
    </row>
  </sheetData>
  <mergeCells count="43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I57"/>
    <mergeCell ref="J57:T57"/>
    <mergeCell ref="U57:AC57"/>
    <mergeCell ref="Y10:AC10"/>
    <mergeCell ref="E59:I59"/>
    <mergeCell ref="J59:T59"/>
    <mergeCell ref="U59:AC59"/>
    <mergeCell ref="E60:I60"/>
    <mergeCell ref="J60:T60"/>
    <mergeCell ref="U60:AC60"/>
    <mergeCell ref="E61:I61"/>
    <mergeCell ref="J61:T61"/>
    <mergeCell ref="U61:AC61"/>
    <mergeCell ref="E62:I62"/>
    <mergeCell ref="J62:T62"/>
    <mergeCell ref="U62:AC62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D95:G95"/>
    <mergeCell ref="H95:AD95"/>
  </mergeCells>
  <dataValidations count="1">
    <dataValidation type="list" allowBlank="1" showInputMessage="1" showErrorMessage="1" sqref="E12:AC45" xr:uid="{00000000-0002-0000-0200-000000000000}">
      <formula1>$AI$13:$AI$15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66"/>
  </sheetPr>
  <dimension ref="A1:AI98"/>
  <sheetViews>
    <sheetView zoomScale="72" zoomScaleNormal="72" workbookViewId="0">
      <selection activeCell="W98" sqref="W98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94" customFormat="1"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35" s="94" customFormat="1" ht="31.5">
      <c r="D2" s="165" t="s">
        <v>60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</row>
    <row r="3" spans="1:35" s="94" customFormat="1"/>
    <row r="4" spans="1:35" s="94" customFormat="1"/>
    <row r="5" spans="1:35" s="94" customFormat="1"/>
    <row r="6" spans="1:35" s="94" customFormat="1">
      <c r="AD6" s="96"/>
    </row>
    <row r="7" spans="1:35" ht="22.15" customHeight="1">
      <c r="D7" s="88" t="s">
        <v>63</v>
      </c>
      <c r="E7" s="105" t="s">
        <v>122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R7" s="104" t="s">
        <v>64</v>
      </c>
      <c r="S7" s="104"/>
      <c r="T7" s="104"/>
      <c r="U7" s="104"/>
      <c r="V7" s="104"/>
      <c r="X7" s="100">
        <v>19</v>
      </c>
      <c r="Y7" s="101"/>
      <c r="AD7" s="70"/>
    </row>
    <row r="8" spans="1:35" ht="22.15" customHeight="1">
      <c r="D8" s="89" t="s">
        <v>47</v>
      </c>
      <c r="E8" s="103" t="s">
        <v>123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48"/>
      <c r="R8" s="104" t="s">
        <v>67</v>
      </c>
      <c r="S8" s="104"/>
      <c r="T8" s="104"/>
      <c r="U8" s="104"/>
      <c r="V8" s="104"/>
      <c r="X8" s="100" t="s">
        <v>171</v>
      </c>
      <c r="Y8" s="101"/>
      <c r="AD8" s="99"/>
      <c r="AE8" s="99"/>
      <c r="AF8" s="99"/>
      <c r="AG8" s="99"/>
      <c r="AH8" s="99"/>
    </row>
    <row r="9" spans="1:3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35" ht="47.25" customHeight="1">
      <c r="A10" s="48"/>
      <c r="B10" s="48"/>
      <c r="C10" s="163" t="s">
        <v>38</v>
      </c>
      <c r="D10" s="164"/>
      <c r="E10" s="160" t="s">
        <v>73</v>
      </c>
      <c r="F10" s="161"/>
      <c r="G10" s="161"/>
      <c r="H10" s="161"/>
      <c r="I10" s="162"/>
      <c r="J10" s="160" t="s">
        <v>74</v>
      </c>
      <c r="K10" s="161"/>
      <c r="L10" s="161"/>
      <c r="M10" s="161"/>
      <c r="N10" s="162"/>
      <c r="O10" s="160" t="s">
        <v>75</v>
      </c>
      <c r="P10" s="161"/>
      <c r="Q10" s="161"/>
      <c r="R10" s="161"/>
      <c r="S10" s="162"/>
      <c r="T10" s="160" t="s">
        <v>76</v>
      </c>
      <c r="U10" s="161"/>
      <c r="V10" s="161"/>
      <c r="W10" s="161"/>
      <c r="X10" s="162"/>
      <c r="Y10" s="160" t="s">
        <v>77</v>
      </c>
      <c r="Z10" s="161"/>
      <c r="AA10" s="161"/>
      <c r="AB10" s="161"/>
      <c r="AC10" s="162"/>
      <c r="AD10" s="155" t="s">
        <v>41</v>
      </c>
      <c r="AE10" s="155"/>
      <c r="AF10" s="155"/>
    </row>
    <row r="11" spans="1:35" ht="15.75" thickBot="1">
      <c r="A11" s="48"/>
      <c r="B11" s="48"/>
      <c r="C11" s="50" t="s">
        <v>40</v>
      </c>
      <c r="D11" s="51" t="s">
        <v>39</v>
      </c>
      <c r="E11" s="52" t="s">
        <v>1</v>
      </c>
      <c r="F11" s="52" t="s">
        <v>2</v>
      </c>
      <c r="G11" s="52" t="s">
        <v>3</v>
      </c>
      <c r="H11" s="52" t="s">
        <v>4</v>
      </c>
      <c r="I11" s="52" t="s">
        <v>5</v>
      </c>
      <c r="J11" s="52" t="s">
        <v>6</v>
      </c>
      <c r="K11" s="52" t="s">
        <v>7</v>
      </c>
      <c r="L11" s="52" t="s">
        <v>8</v>
      </c>
      <c r="M11" s="52" t="s">
        <v>9</v>
      </c>
      <c r="N11" s="52" t="s">
        <v>10</v>
      </c>
      <c r="O11" s="52" t="s">
        <v>11</v>
      </c>
      <c r="P11" s="52" t="s">
        <v>12</v>
      </c>
      <c r="Q11" s="52" t="s">
        <v>13</v>
      </c>
      <c r="R11" s="50" t="s">
        <v>14</v>
      </c>
      <c r="S11" s="50" t="s">
        <v>15</v>
      </c>
      <c r="T11" s="50" t="s">
        <v>16</v>
      </c>
      <c r="U11" s="50" t="s">
        <v>17</v>
      </c>
      <c r="V11" s="50" t="s">
        <v>18</v>
      </c>
      <c r="W11" s="50" t="s">
        <v>19</v>
      </c>
      <c r="X11" s="50" t="s">
        <v>20</v>
      </c>
      <c r="Y11" s="50" t="s">
        <v>21</v>
      </c>
      <c r="Z11" s="50" t="s">
        <v>22</v>
      </c>
      <c r="AA11" s="50" t="s">
        <v>23</v>
      </c>
      <c r="AB11" s="50" t="s">
        <v>24</v>
      </c>
      <c r="AC11" s="50" t="s">
        <v>25</v>
      </c>
      <c r="AD11" s="17" t="s">
        <v>43</v>
      </c>
      <c r="AE11" s="84" t="s">
        <v>42</v>
      </c>
      <c r="AF11" s="86" t="s">
        <v>45</v>
      </c>
    </row>
    <row r="12" spans="1:35" ht="18" customHeight="1">
      <c r="A12" s="48"/>
      <c r="B12" s="48"/>
      <c r="C12" s="49">
        <v>1</v>
      </c>
      <c r="D12" s="47" t="s">
        <v>145</v>
      </c>
      <c r="E12" s="56" t="s">
        <v>51</v>
      </c>
      <c r="F12" s="56" t="s">
        <v>51</v>
      </c>
      <c r="G12" s="56" t="s">
        <v>44</v>
      </c>
      <c r="H12" s="56" t="s">
        <v>44</v>
      </c>
      <c r="I12" s="56" t="s">
        <v>44</v>
      </c>
      <c r="J12" s="56" t="s">
        <v>51</v>
      </c>
      <c r="K12" s="56" t="s">
        <v>44</v>
      </c>
      <c r="L12" s="56" t="s">
        <v>44</v>
      </c>
      <c r="M12" s="56" t="s">
        <v>44</v>
      </c>
      <c r="N12" s="56" t="s">
        <v>44</v>
      </c>
      <c r="O12" s="56" t="s">
        <v>44</v>
      </c>
      <c r="P12" s="56" t="s">
        <v>51</v>
      </c>
      <c r="Q12" s="56" t="s">
        <v>44</v>
      </c>
      <c r="R12" s="56" t="s">
        <v>44</v>
      </c>
      <c r="S12" s="56" t="s">
        <v>44</v>
      </c>
      <c r="T12" s="56" t="str">
        <f t="shared" ref="T12:T30" si="0">E12</f>
        <v>✔</v>
      </c>
      <c r="U12" s="56" t="str">
        <f t="shared" ref="U12:U30" si="1">F12</f>
        <v>✔</v>
      </c>
      <c r="V12" s="56" t="str">
        <f t="shared" ref="V12:V30" si="2">G12</f>
        <v>X</v>
      </c>
      <c r="W12" s="56" t="str">
        <f t="shared" ref="W12:W30" si="3">H12</f>
        <v>X</v>
      </c>
      <c r="X12" s="56" t="str">
        <f t="shared" ref="X12:X30" si="4">I12</f>
        <v>X</v>
      </c>
      <c r="Y12" s="56" t="str">
        <f t="shared" ref="Y12:Y30" si="5">J12</f>
        <v>✔</v>
      </c>
      <c r="Z12" s="56" t="s">
        <v>44</v>
      </c>
      <c r="AA12" s="56" t="str">
        <f t="shared" ref="AA12:AA30" si="6">L12</f>
        <v>X</v>
      </c>
      <c r="AB12" s="56" t="str">
        <f t="shared" ref="AB12:AB30" si="7">M12</f>
        <v>X</v>
      </c>
      <c r="AC12" s="56" t="str">
        <f t="shared" ref="AC12:AC30" si="8">N12</f>
        <v>X</v>
      </c>
      <c r="AD12" s="83">
        <f>COUNTIF(E12:AC12,"✔")</f>
        <v>7</v>
      </c>
      <c r="AE12" s="85">
        <f>COUNTIF(E12:AC12,"X")</f>
        <v>18</v>
      </c>
      <c r="AF12" s="87">
        <f>COUNTIF(E12:AC12,"–")</f>
        <v>0</v>
      </c>
      <c r="AH12" s="166" t="s">
        <v>46</v>
      </c>
      <c r="AI12" s="167"/>
    </row>
    <row r="13" spans="1:35" ht="18" customHeight="1">
      <c r="A13" s="48"/>
      <c r="B13" s="48"/>
      <c r="C13" s="49">
        <v>2</v>
      </c>
      <c r="D13" s="47" t="s">
        <v>146</v>
      </c>
      <c r="E13" s="56" t="s">
        <v>51</v>
      </c>
      <c r="F13" s="56" t="s">
        <v>51</v>
      </c>
      <c r="G13" s="56" t="s">
        <v>51</v>
      </c>
      <c r="H13" s="56" t="s">
        <v>51</v>
      </c>
      <c r="I13" s="56" t="s">
        <v>44</v>
      </c>
      <c r="J13" s="56" t="s">
        <v>51</v>
      </c>
      <c r="K13" s="56" t="s">
        <v>51</v>
      </c>
      <c r="L13" s="56" t="s">
        <v>44</v>
      </c>
      <c r="M13" s="56" t="s">
        <v>51</v>
      </c>
      <c r="N13" s="56" t="s">
        <v>51</v>
      </c>
      <c r="O13" s="56" t="s">
        <v>51</v>
      </c>
      <c r="P13" s="56" t="s">
        <v>51</v>
      </c>
      <c r="Q13" s="56" t="s">
        <v>44</v>
      </c>
      <c r="R13" s="56" t="s">
        <v>51</v>
      </c>
      <c r="S13" s="56" t="s">
        <v>44</v>
      </c>
      <c r="T13" s="56" t="str">
        <f t="shared" si="0"/>
        <v>✔</v>
      </c>
      <c r="U13" s="56" t="str">
        <f t="shared" si="1"/>
        <v>✔</v>
      </c>
      <c r="V13" s="56" t="str">
        <f t="shared" si="2"/>
        <v>✔</v>
      </c>
      <c r="W13" s="56" t="str">
        <f t="shared" si="3"/>
        <v>✔</v>
      </c>
      <c r="X13" s="56" t="str">
        <f t="shared" si="4"/>
        <v>X</v>
      </c>
      <c r="Y13" s="56" t="str">
        <f t="shared" si="5"/>
        <v>✔</v>
      </c>
      <c r="Z13" s="56" t="str">
        <f t="shared" ref="Z12:Z30" si="9">K13</f>
        <v>✔</v>
      </c>
      <c r="AA13" s="56" t="str">
        <f t="shared" si="6"/>
        <v>X</v>
      </c>
      <c r="AB13" s="56" t="str">
        <f t="shared" si="7"/>
        <v>✔</v>
      </c>
      <c r="AC13" s="56" t="str">
        <f t="shared" si="8"/>
        <v>✔</v>
      </c>
      <c r="AD13" s="83">
        <f t="shared" ref="AD13:AD44" si="10">COUNTIF(E13:AC13,"✔")</f>
        <v>19</v>
      </c>
      <c r="AE13" s="85">
        <f t="shared" ref="AE13:AE44" si="11">COUNTIF(E13:AC13,"X")</f>
        <v>6</v>
      </c>
      <c r="AF13" s="87">
        <f t="shared" ref="AF13:AF44" si="12">COUNTIF(E13:AC13,"–")</f>
        <v>0</v>
      </c>
      <c r="AH13" s="66" t="s">
        <v>48</v>
      </c>
      <c r="AI13" s="59" t="s">
        <v>51</v>
      </c>
    </row>
    <row r="14" spans="1:35" ht="18" customHeight="1">
      <c r="A14" s="48"/>
      <c r="B14" s="48"/>
      <c r="C14" s="49">
        <v>3</v>
      </c>
      <c r="D14" s="47" t="s">
        <v>147</v>
      </c>
      <c r="E14" s="56" t="s">
        <v>51</v>
      </c>
      <c r="F14" s="56" t="s">
        <v>44</v>
      </c>
      <c r="G14" s="56" t="s">
        <v>51</v>
      </c>
      <c r="H14" s="56" t="s">
        <v>44</v>
      </c>
      <c r="I14" s="56" t="s">
        <v>51</v>
      </c>
      <c r="J14" s="56" t="s">
        <v>44</v>
      </c>
      <c r="K14" s="56" t="s">
        <v>51</v>
      </c>
      <c r="L14" s="56" t="s">
        <v>51</v>
      </c>
      <c r="M14" s="56" t="s">
        <v>44</v>
      </c>
      <c r="N14" s="56" t="s">
        <v>51</v>
      </c>
      <c r="O14" s="56" t="s">
        <v>51</v>
      </c>
      <c r="P14" s="56" t="s">
        <v>51</v>
      </c>
      <c r="Q14" s="56" t="s">
        <v>51</v>
      </c>
      <c r="R14" s="56" t="s">
        <v>51</v>
      </c>
      <c r="S14" s="56" t="s">
        <v>44</v>
      </c>
      <c r="T14" s="56" t="str">
        <f t="shared" si="0"/>
        <v>✔</v>
      </c>
      <c r="U14" s="56" t="str">
        <f t="shared" si="1"/>
        <v>X</v>
      </c>
      <c r="V14" s="56" t="str">
        <f t="shared" si="2"/>
        <v>✔</v>
      </c>
      <c r="W14" s="56" t="str">
        <f t="shared" si="3"/>
        <v>X</v>
      </c>
      <c r="X14" s="56" t="str">
        <f t="shared" si="4"/>
        <v>✔</v>
      </c>
      <c r="Y14" s="56" t="str">
        <f t="shared" si="5"/>
        <v>X</v>
      </c>
      <c r="Z14" s="56" t="str">
        <f t="shared" si="9"/>
        <v>✔</v>
      </c>
      <c r="AA14" s="56" t="str">
        <f t="shared" si="6"/>
        <v>✔</v>
      </c>
      <c r="AB14" s="56" t="str">
        <f t="shared" si="7"/>
        <v>X</v>
      </c>
      <c r="AC14" s="56" t="str">
        <f t="shared" si="8"/>
        <v>✔</v>
      </c>
      <c r="AD14" s="83">
        <f t="shared" si="10"/>
        <v>16</v>
      </c>
      <c r="AE14" s="85">
        <f t="shared" si="11"/>
        <v>9</v>
      </c>
      <c r="AF14" s="87">
        <f t="shared" si="12"/>
        <v>0</v>
      </c>
      <c r="AH14" s="66" t="s">
        <v>49</v>
      </c>
      <c r="AI14" s="60" t="s">
        <v>44</v>
      </c>
    </row>
    <row r="15" spans="1:35" ht="18" customHeight="1" thickBot="1">
      <c r="A15" s="48"/>
      <c r="B15" s="48"/>
      <c r="C15" s="49">
        <v>4</v>
      </c>
      <c r="D15" s="47" t="s">
        <v>148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83"/>
      <c r="AE15" s="85"/>
      <c r="AF15" s="87"/>
      <c r="AH15" s="67" t="s">
        <v>50</v>
      </c>
      <c r="AI15" s="62" t="s">
        <v>52</v>
      </c>
    </row>
    <row r="16" spans="1:35" ht="18" customHeight="1">
      <c r="A16" s="48"/>
      <c r="B16" s="48"/>
      <c r="C16" s="49">
        <v>5</v>
      </c>
      <c r="D16" s="47" t="s">
        <v>149</v>
      </c>
      <c r="E16" s="56" t="s">
        <v>44</v>
      </c>
      <c r="F16" s="56" t="s">
        <v>51</v>
      </c>
      <c r="G16" s="56" t="s">
        <v>51</v>
      </c>
      <c r="H16" s="56" t="s">
        <v>51</v>
      </c>
      <c r="I16" s="56" t="s">
        <v>44</v>
      </c>
      <c r="J16" s="56" t="s">
        <v>51</v>
      </c>
      <c r="K16" s="56" t="s">
        <v>51</v>
      </c>
      <c r="L16" s="56" t="s">
        <v>51</v>
      </c>
      <c r="M16" s="56" t="s">
        <v>51</v>
      </c>
      <c r="N16" s="56" t="s">
        <v>44</v>
      </c>
      <c r="O16" s="56" t="s">
        <v>51</v>
      </c>
      <c r="P16" s="56" t="s">
        <v>51</v>
      </c>
      <c r="Q16" s="56" t="s">
        <v>44</v>
      </c>
      <c r="R16" s="56" t="s">
        <v>51</v>
      </c>
      <c r="S16" s="56" t="s">
        <v>44</v>
      </c>
      <c r="T16" s="56" t="str">
        <f t="shared" si="0"/>
        <v>X</v>
      </c>
      <c r="U16" s="56" t="str">
        <f t="shared" si="1"/>
        <v>✔</v>
      </c>
      <c r="V16" s="56" t="str">
        <f t="shared" si="2"/>
        <v>✔</v>
      </c>
      <c r="W16" s="56" t="str">
        <f t="shared" si="3"/>
        <v>✔</v>
      </c>
      <c r="X16" s="56" t="str">
        <f t="shared" si="4"/>
        <v>X</v>
      </c>
      <c r="Y16" s="56" t="str">
        <f t="shared" si="5"/>
        <v>✔</v>
      </c>
      <c r="Z16" s="56" t="str">
        <f t="shared" si="9"/>
        <v>✔</v>
      </c>
      <c r="AA16" s="56" t="str">
        <f t="shared" si="6"/>
        <v>✔</v>
      </c>
      <c r="AB16" s="56" t="str">
        <f t="shared" si="7"/>
        <v>✔</v>
      </c>
      <c r="AC16" s="56" t="str">
        <f t="shared" si="8"/>
        <v>X</v>
      </c>
      <c r="AD16" s="83">
        <f t="shared" si="10"/>
        <v>17</v>
      </c>
      <c r="AE16" s="85">
        <f t="shared" si="11"/>
        <v>8</v>
      </c>
      <c r="AF16" s="87">
        <f t="shared" si="12"/>
        <v>0</v>
      </c>
    </row>
    <row r="17" spans="1:32" ht="18" customHeight="1">
      <c r="A17" s="48"/>
      <c r="B17" s="48"/>
      <c r="C17" s="49">
        <v>6</v>
      </c>
      <c r="D17" s="47" t="s">
        <v>150</v>
      </c>
      <c r="E17" s="56" t="s">
        <v>51</v>
      </c>
      <c r="F17" s="56" t="s">
        <v>51</v>
      </c>
      <c r="G17" s="56" t="s">
        <v>51</v>
      </c>
      <c r="H17" s="56" t="s">
        <v>51</v>
      </c>
      <c r="I17" s="56" t="s">
        <v>44</v>
      </c>
      <c r="J17" s="56" t="s">
        <v>51</v>
      </c>
      <c r="K17" s="56" t="s">
        <v>51</v>
      </c>
      <c r="L17" s="56" t="s">
        <v>44</v>
      </c>
      <c r="M17" s="56" t="s">
        <v>51</v>
      </c>
      <c r="N17" s="56" t="s">
        <v>44</v>
      </c>
      <c r="O17" s="56" t="s">
        <v>51</v>
      </c>
      <c r="P17" s="56" t="s">
        <v>51</v>
      </c>
      <c r="Q17" s="56" t="s">
        <v>44</v>
      </c>
      <c r="R17" s="56" t="s">
        <v>51</v>
      </c>
      <c r="S17" s="56" t="s">
        <v>44</v>
      </c>
      <c r="T17" s="56" t="str">
        <f t="shared" si="0"/>
        <v>✔</v>
      </c>
      <c r="U17" s="56" t="str">
        <f t="shared" si="1"/>
        <v>✔</v>
      </c>
      <c r="V17" s="56" t="str">
        <f t="shared" si="2"/>
        <v>✔</v>
      </c>
      <c r="W17" s="56" t="str">
        <f t="shared" si="3"/>
        <v>✔</v>
      </c>
      <c r="X17" s="56" t="str">
        <f t="shared" si="4"/>
        <v>X</v>
      </c>
      <c r="Y17" s="56" t="str">
        <f t="shared" si="5"/>
        <v>✔</v>
      </c>
      <c r="Z17" s="56" t="str">
        <f t="shared" si="9"/>
        <v>✔</v>
      </c>
      <c r="AA17" s="56" t="str">
        <f t="shared" si="6"/>
        <v>X</v>
      </c>
      <c r="AB17" s="56" t="str">
        <f t="shared" si="7"/>
        <v>✔</v>
      </c>
      <c r="AC17" s="56" t="str">
        <f t="shared" si="8"/>
        <v>X</v>
      </c>
      <c r="AD17" s="83">
        <f t="shared" si="10"/>
        <v>17</v>
      </c>
      <c r="AE17" s="85">
        <f t="shared" si="11"/>
        <v>8</v>
      </c>
      <c r="AF17" s="87">
        <f t="shared" si="12"/>
        <v>0</v>
      </c>
    </row>
    <row r="18" spans="1:32" ht="18" customHeight="1">
      <c r="A18" s="48"/>
      <c r="B18" s="48"/>
      <c r="C18" s="49">
        <v>7</v>
      </c>
      <c r="D18" s="47" t="s">
        <v>151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83"/>
      <c r="AE18" s="85"/>
      <c r="AF18" s="87"/>
    </row>
    <row r="19" spans="1:32" ht="18" customHeight="1">
      <c r="A19" s="48"/>
      <c r="B19" s="48"/>
      <c r="C19" s="49">
        <v>8</v>
      </c>
      <c r="D19" s="47" t="s">
        <v>152</v>
      </c>
      <c r="E19" s="56" t="s">
        <v>44</v>
      </c>
      <c r="F19" s="56" t="s">
        <v>51</v>
      </c>
      <c r="G19" s="56" t="s">
        <v>51</v>
      </c>
      <c r="H19" s="56" t="s">
        <v>51</v>
      </c>
      <c r="I19" s="56" t="s">
        <v>44</v>
      </c>
      <c r="J19" s="56" t="s">
        <v>51</v>
      </c>
      <c r="K19" s="56" t="s">
        <v>51</v>
      </c>
      <c r="L19" s="56" t="s">
        <v>51</v>
      </c>
      <c r="M19" s="56" t="s">
        <v>44</v>
      </c>
      <c r="N19" s="56" t="s">
        <v>44</v>
      </c>
      <c r="O19" s="56" t="s">
        <v>51</v>
      </c>
      <c r="P19" s="56" t="s">
        <v>51</v>
      </c>
      <c r="Q19" s="56" t="s">
        <v>51</v>
      </c>
      <c r="R19" s="56" t="s">
        <v>44</v>
      </c>
      <c r="S19" s="56" t="s">
        <v>44</v>
      </c>
      <c r="T19" s="56" t="str">
        <f t="shared" si="0"/>
        <v>X</v>
      </c>
      <c r="U19" s="56" t="str">
        <f t="shared" si="1"/>
        <v>✔</v>
      </c>
      <c r="V19" s="56" t="str">
        <f t="shared" si="2"/>
        <v>✔</v>
      </c>
      <c r="W19" s="56" t="str">
        <f t="shared" si="3"/>
        <v>✔</v>
      </c>
      <c r="X19" s="56" t="str">
        <f t="shared" si="4"/>
        <v>X</v>
      </c>
      <c r="Y19" s="56" t="str">
        <f t="shared" si="5"/>
        <v>✔</v>
      </c>
      <c r="Z19" s="56" t="str">
        <f t="shared" si="9"/>
        <v>✔</v>
      </c>
      <c r="AA19" s="56" t="str">
        <f t="shared" si="6"/>
        <v>✔</v>
      </c>
      <c r="AB19" s="56" t="str">
        <f t="shared" si="7"/>
        <v>X</v>
      </c>
      <c r="AC19" s="56" t="str">
        <f t="shared" si="8"/>
        <v>X</v>
      </c>
      <c r="AD19" s="83">
        <f t="shared" si="10"/>
        <v>15</v>
      </c>
      <c r="AE19" s="85">
        <f t="shared" si="11"/>
        <v>10</v>
      </c>
      <c r="AF19" s="87">
        <f t="shared" si="12"/>
        <v>0</v>
      </c>
    </row>
    <row r="20" spans="1:32" ht="18" customHeight="1">
      <c r="A20" s="48"/>
      <c r="B20" s="48"/>
      <c r="C20" s="49">
        <v>9</v>
      </c>
      <c r="D20" s="47" t="s">
        <v>153</v>
      </c>
      <c r="E20" s="56" t="s">
        <v>44</v>
      </c>
      <c r="F20" s="56" t="s">
        <v>44</v>
      </c>
      <c r="G20" s="56" t="s">
        <v>51</v>
      </c>
      <c r="H20" s="56" t="s">
        <v>51</v>
      </c>
      <c r="I20" s="56" t="s">
        <v>51</v>
      </c>
      <c r="J20" s="56" t="s">
        <v>51</v>
      </c>
      <c r="K20" s="56" t="s">
        <v>51</v>
      </c>
      <c r="L20" s="56" t="s">
        <v>44</v>
      </c>
      <c r="M20" s="56" t="s">
        <v>51</v>
      </c>
      <c r="N20" s="56" t="s">
        <v>44</v>
      </c>
      <c r="O20" s="56" t="s">
        <v>44</v>
      </c>
      <c r="P20" s="56" t="s">
        <v>51</v>
      </c>
      <c r="Q20" s="56" t="s">
        <v>44</v>
      </c>
      <c r="R20" s="56" t="s">
        <v>44</v>
      </c>
      <c r="S20" s="56" t="s">
        <v>44</v>
      </c>
      <c r="T20" s="56" t="str">
        <f t="shared" si="0"/>
        <v>X</v>
      </c>
      <c r="U20" s="56" t="str">
        <f t="shared" si="1"/>
        <v>X</v>
      </c>
      <c r="V20" s="56" t="str">
        <f t="shared" si="2"/>
        <v>✔</v>
      </c>
      <c r="W20" s="56" t="str">
        <f t="shared" si="3"/>
        <v>✔</v>
      </c>
      <c r="X20" s="56" t="str">
        <f t="shared" si="4"/>
        <v>✔</v>
      </c>
      <c r="Y20" s="56" t="str">
        <f t="shared" si="5"/>
        <v>✔</v>
      </c>
      <c r="Z20" s="56" t="str">
        <f t="shared" si="9"/>
        <v>✔</v>
      </c>
      <c r="AA20" s="56" t="str">
        <f t="shared" si="6"/>
        <v>X</v>
      </c>
      <c r="AB20" s="56" t="str">
        <f t="shared" si="7"/>
        <v>✔</v>
      </c>
      <c r="AC20" s="56" t="str">
        <f t="shared" si="8"/>
        <v>X</v>
      </c>
      <c r="AD20" s="83">
        <f t="shared" si="10"/>
        <v>13</v>
      </c>
      <c r="AE20" s="85">
        <f t="shared" si="11"/>
        <v>12</v>
      </c>
      <c r="AF20" s="87">
        <f t="shared" si="12"/>
        <v>0</v>
      </c>
    </row>
    <row r="21" spans="1:32" ht="18" customHeight="1">
      <c r="A21" s="48"/>
      <c r="B21" s="48"/>
      <c r="C21" s="49">
        <v>10</v>
      </c>
      <c r="D21" s="47" t="s">
        <v>154</v>
      </c>
      <c r="E21" s="56" t="s">
        <v>51</v>
      </c>
      <c r="F21" s="56" t="s">
        <v>51</v>
      </c>
      <c r="G21" s="56" t="s">
        <v>44</v>
      </c>
      <c r="H21" s="56" t="s">
        <v>44</v>
      </c>
      <c r="I21" s="56" t="s">
        <v>44</v>
      </c>
      <c r="J21" s="56" t="s">
        <v>44</v>
      </c>
      <c r="K21" s="56" t="s">
        <v>51</v>
      </c>
      <c r="L21" s="56" t="s">
        <v>51</v>
      </c>
      <c r="M21" s="56" t="s">
        <v>51</v>
      </c>
      <c r="N21" s="56" t="s">
        <v>44</v>
      </c>
      <c r="O21" s="56" t="s">
        <v>44</v>
      </c>
      <c r="P21" s="56" t="s">
        <v>51</v>
      </c>
      <c r="Q21" s="56" t="s">
        <v>51</v>
      </c>
      <c r="R21" s="56" t="s">
        <v>44</v>
      </c>
      <c r="S21" s="56" t="s">
        <v>44</v>
      </c>
      <c r="T21" s="56" t="str">
        <f t="shared" si="0"/>
        <v>✔</v>
      </c>
      <c r="U21" s="56" t="str">
        <f t="shared" si="1"/>
        <v>✔</v>
      </c>
      <c r="V21" s="56" t="str">
        <f t="shared" si="2"/>
        <v>X</v>
      </c>
      <c r="W21" s="56" t="str">
        <f t="shared" si="3"/>
        <v>X</v>
      </c>
      <c r="X21" s="56" t="str">
        <f t="shared" si="4"/>
        <v>X</v>
      </c>
      <c r="Y21" s="56" t="str">
        <f t="shared" si="5"/>
        <v>X</v>
      </c>
      <c r="Z21" s="56" t="str">
        <f t="shared" si="9"/>
        <v>✔</v>
      </c>
      <c r="AA21" s="56" t="str">
        <f t="shared" si="6"/>
        <v>✔</v>
      </c>
      <c r="AB21" s="56" t="str">
        <f t="shared" si="7"/>
        <v>✔</v>
      </c>
      <c r="AC21" s="56" t="str">
        <f t="shared" si="8"/>
        <v>X</v>
      </c>
      <c r="AD21" s="83">
        <f t="shared" si="10"/>
        <v>12</v>
      </c>
      <c r="AE21" s="85">
        <f t="shared" si="11"/>
        <v>13</v>
      </c>
      <c r="AF21" s="87">
        <f t="shared" si="12"/>
        <v>0</v>
      </c>
    </row>
    <row r="22" spans="1:32" ht="18" customHeight="1">
      <c r="A22" s="48"/>
      <c r="B22" s="48"/>
      <c r="C22" s="49">
        <v>11</v>
      </c>
      <c r="D22" s="47" t="s">
        <v>155</v>
      </c>
      <c r="E22" s="56" t="s">
        <v>44</v>
      </c>
      <c r="F22" s="56" t="s">
        <v>44</v>
      </c>
      <c r="G22" s="56" t="s">
        <v>51</v>
      </c>
      <c r="H22" s="56" t="s">
        <v>51</v>
      </c>
      <c r="I22" s="56" t="s">
        <v>44</v>
      </c>
      <c r="J22" s="56" t="s">
        <v>51</v>
      </c>
      <c r="K22" s="56" t="s">
        <v>44</v>
      </c>
      <c r="L22" s="56" t="s">
        <v>44</v>
      </c>
      <c r="M22" s="56" t="s">
        <v>44</v>
      </c>
      <c r="N22" s="56" t="s">
        <v>44</v>
      </c>
      <c r="O22" s="56" t="s">
        <v>51</v>
      </c>
      <c r="P22" s="56" t="s">
        <v>51</v>
      </c>
      <c r="Q22" s="56" t="s">
        <v>44</v>
      </c>
      <c r="R22" s="56" t="s">
        <v>51</v>
      </c>
      <c r="S22" s="56" t="s">
        <v>51</v>
      </c>
      <c r="T22" s="56" t="str">
        <f t="shared" si="0"/>
        <v>X</v>
      </c>
      <c r="U22" s="56" t="str">
        <f t="shared" si="1"/>
        <v>X</v>
      </c>
      <c r="V22" s="56" t="str">
        <f t="shared" si="2"/>
        <v>✔</v>
      </c>
      <c r="W22" s="56" t="str">
        <f t="shared" si="3"/>
        <v>✔</v>
      </c>
      <c r="X22" s="56" t="str">
        <f t="shared" si="4"/>
        <v>X</v>
      </c>
      <c r="Y22" s="56" t="str">
        <f t="shared" si="5"/>
        <v>✔</v>
      </c>
      <c r="Z22" s="56" t="str">
        <f t="shared" si="9"/>
        <v>X</v>
      </c>
      <c r="AA22" s="56" t="str">
        <f t="shared" si="6"/>
        <v>X</v>
      </c>
      <c r="AB22" s="56" t="str">
        <f t="shared" si="7"/>
        <v>X</v>
      </c>
      <c r="AC22" s="56" t="str">
        <f t="shared" si="8"/>
        <v>X</v>
      </c>
      <c r="AD22" s="83">
        <f t="shared" si="10"/>
        <v>10</v>
      </c>
      <c r="AE22" s="85">
        <f t="shared" si="11"/>
        <v>15</v>
      </c>
      <c r="AF22" s="87">
        <f t="shared" si="12"/>
        <v>0</v>
      </c>
    </row>
    <row r="23" spans="1:32" ht="18" customHeight="1">
      <c r="A23" s="48"/>
      <c r="B23" s="48"/>
      <c r="C23" s="49">
        <v>12</v>
      </c>
      <c r="D23" s="47" t="s">
        <v>156</v>
      </c>
      <c r="E23" s="56" t="s">
        <v>44</v>
      </c>
      <c r="F23" s="56" t="s">
        <v>51</v>
      </c>
      <c r="G23" s="56" t="s">
        <v>51</v>
      </c>
      <c r="H23" s="56" t="s">
        <v>51</v>
      </c>
      <c r="I23" s="56" t="s">
        <v>51</v>
      </c>
      <c r="J23" s="56" t="s">
        <v>44</v>
      </c>
      <c r="K23" s="56" t="s">
        <v>51</v>
      </c>
      <c r="L23" s="56" t="s">
        <v>44</v>
      </c>
      <c r="M23" s="56" t="s">
        <v>51</v>
      </c>
      <c r="N23" s="56" t="s">
        <v>44</v>
      </c>
      <c r="O23" s="56" t="s">
        <v>51</v>
      </c>
      <c r="P23" s="56" t="s">
        <v>51</v>
      </c>
      <c r="Q23" s="56" t="s">
        <v>44</v>
      </c>
      <c r="R23" s="56" t="s">
        <v>51</v>
      </c>
      <c r="S23" s="56" t="s">
        <v>44</v>
      </c>
      <c r="T23" s="56" t="str">
        <f t="shared" si="0"/>
        <v>X</v>
      </c>
      <c r="U23" s="56" t="str">
        <f t="shared" si="1"/>
        <v>✔</v>
      </c>
      <c r="V23" s="56" t="str">
        <f t="shared" si="2"/>
        <v>✔</v>
      </c>
      <c r="W23" s="56" t="str">
        <f t="shared" si="3"/>
        <v>✔</v>
      </c>
      <c r="X23" s="56" t="str">
        <f t="shared" si="4"/>
        <v>✔</v>
      </c>
      <c r="Y23" s="56" t="str">
        <f t="shared" si="5"/>
        <v>X</v>
      </c>
      <c r="Z23" s="56" t="str">
        <f t="shared" si="9"/>
        <v>✔</v>
      </c>
      <c r="AA23" s="56" t="str">
        <f t="shared" si="6"/>
        <v>X</v>
      </c>
      <c r="AB23" s="56" t="str">
        <f t="shared" si="7"/>
        <v>✔</v>
      </c>
      <c r="AC23" s="56" t="str">
        <f t="shared" si="8"/>
        <v>X</v>
      </c>
      <c r="AD23" s="83">
        <f t="shared" si="10"/>
        <v>15</v>
      </c>
      <c r="AE23" s="85">
        <f t="shared" si="11"/>
        <v>10</v>
      </c>
      <c r="AF23" s="87">
        <f t="shared" si="12"/>
        <v>0</v>
      </c>
    </row>
    <row r="24" spans="1:32" ht="18" customHeight="1">
      <c r="A24" s="48"/>
      <c r="B24" s="48"/>
      <c r="C24" s="49">
        <v>13</v>
      </c>
      <c r="D24" s="47" t="s">
        <v>157</v>
      </c>
      <c r="E24" s="56" t="s">
        <v>44</v>
      </c>
      <c r="F24" s="56" t="s">
        <v>44</v>
      </c>
      <c r="G24" s="56" t="s">
        <v>51</v>
      </c>
      <c r="H24" s="56" t="s">
        <v>51</v>
      </c>
      <c r="I24" s="56" t="s">
        <v>51</v>
      </c>
      <c r="J24" s="56" t="s">
        <v>44</v>
      </c>
      <c r="K24" s="56" t="s">
        <v>51</v>
      </c>
      <c r="L24" s="56" t="s">
        <v>51</v>
      </c>
      <c r="M24" s="56" t="s">
        <v>44</v>
      </c>
      <c r="N24" s="56" t="s">
        <v>44</v>
      </c>
      <c r="O24" s="56" t="s">
        <v>44</v>
      </c>
      <c r="P24" s="56" t="s">
        <v>51</v>
      </c>
      <c r="Q24" s="56" t="s">
        <v>44</v>
      </c>
      <c r="R24" s="56" t="s">
        <v>51</v>
      </c>
      <c r="S24" s="56" t="s">
        <v>51</v>
      </c>
      <c r="T24" s="56" t="str">
        <f t="shared" si="0"/>
        <v>X</v>
      </c>
      <c r="U24" s="56" t="str">
        <f t="shared" si="1"/>
        <v>X</v>
      </c>
      <c r="V24" s="56" t="str">
        <f t="shared" si="2"/>
        <v>✔</v>
      </c>
      <c r="W24" s="56" t="str">
        <f t="shared" si="3"/>
        <v>✔</v>
      </c>
      <c r="X24" s="56" t="str">
        <f t="shared" si="4"/>
        <v>✔</v>
      </c>
      <c r="Y24" s="56" t="str">
        <f t="shared" si="5"/>
        <v>X</v>
      </c>
      <c r="Z24" s="56" t="str">
        <f t="shared" si="9"/>
        <v>✔</v>
      </c>
      <c r="AA24" s="56" t="str">
        <f t="shared" si="6"/>
        <v>✔</v>
      </c>
      <c r="AB24" s="56" t="str">
        <f t="shared" si="7"/>
        <v>X</v>
      </c>
      <c r="AC24" s="56" t="str">
        <f t="shared" si="8"/>
        <v>X</v>
      </c>
      <c r="AD24" s="83">
        <f t="shared" si="10"/>
        <v>13</v>
      </c>
      <c r="AE24" s="85">
        <f t="shared" si="11"/>
        <v>12</v>
      </c>
      <c r="AF24" s="87">
        <f t="shared" si="12"/>
        <v>0</v>
      </c>
    </row>
    <row r="25" spans="1:32" ht="18" customHeight="1">
      <c r="A25" s="48"/>
      <c r="B25" s="48"/>
      <c r="C25" s="49">
        <v>14</v>
      </c>
      <c r="D25" s="47" t="s">
        <v>158</v>
      </c>
      <c r="E25" s="56" t="s">
        <v>51</v>
      </c>
      <c r="F25" s="56" t="s">
        <v>44</v>
      </c>
      <c r="G25" s="56" t="s">
        <v>51</v>
      </c>
      <c r="H25" s="56" t="s">
        <v>51</v>
      </c>
      <c r="I25" s="56" t="s">
        <v>51</v>
      </c>
      <c r="J25" s="56" t="s">
        <v>51</v>
      </c>
      <c r="K25" s="56" t="s">
        <v>51</v>
      </c>
      <c r="L25" s="56" t="s">
        <v>44</v>
      </c>
      <c r="M25" s="56" t="s">
        <v>51</v>
      </c>
      <c r="N25" s="56" t="s">
        <v>44</v>
      </c>
      <c r="O25" s="56" t="s">
        <v>44</v>
      </c>
      <c r="P25" s="56" t="s">
        <v>44</v>
      </c>
      <c r="Q25" s="56" t="s">
        <v>44</v>
      </c>
      <c r="R25" s="56" t="s">
        <v>44</v>
      </c>
      <c r="S25" s="56" t="s">
        <v>44</v>
      </c>
      <c r="T25" s="56" t="str">
        <f t="shared" si="0"/>
        <v>✔</v>
      </c>
      <c r="U25" s="56" t="str">
        <f t="shared" si="1"/>
        <v>X</v>
      </c>
      <c r="V25" s="56" t="str">
        <f t="shared" si="2"/>
        <v>✔</v>
      </c>
      <c r="W25" s="56" t="str">
        <f t="shared" si="3"/>
        <v>✔</v>
      </c>
      <c r="X25" s="56" t="str">
        <f t="shared" si="4"/>
        <v>✔</v>
      </c>
      <c r="Y25" s="56" t="str">
        <f t="shared" si="5"/>
        <v>✔</v>
      </c>
      <c r="Z25" s="56" t="str">
        <f t="shared" si="9"/>
        <v>✔</v>
      </c>
      <c r="AA25" s="56" t="str">
        <f t="shared" si="6"/>
        <v>X</v>
      </c>
      <c r="AB25" s="56" t="str">
        <f t="shared" si="7"/>
        <v>✔</v>
      </c>
      <c r="AC25" s="56" t="str">
        <f t="shared" si="8"/>
        <v>X</v>
      </c>
      <c r="AD25" s="83">
        <f t="shared" si="10"/>
        <v>14</v>
      </c>
      <c r="AE25" s="85">
        <f t="shared" si="11"/>
        <v>11</v>
      </c>
      <c r="AF25" s="87">
        <f t="shared" si="12"/>
        <v>0</v>
      </c>
    </row>
    <row r="26" spans="1:32" ht="18" customHeight="1">
      <c r="A26" s="48"/>
      <c r="B26" s="48"/>
      <c r="C26" s="49">
        <v>15</v>
      </c>
      <c r="D26" s="47" t="s">
        <v>159</v>
      </c>
      <c r="E26" s="56" t="s">
        <v>44</v>
      </c>
      <c r="F26" s="56" t="s">
        <v>44</v>
      </c>
      <c r="G26" s="56" t="s">
        <v>51</v>
      </c>
      <c r="H26" s="56" t="s">
        <v>51</v>
      </c>
      <c r="I26" s="56" t="s">
        <v>44</v>
      </c>
      <c r="J26" s="56" t="s">
        <v>44</v>
      </c>
      <c r="K26" s="56" t="s">
        <v>44</v>
      </c>
      <c r="L26" s="56" t="s">
        <v>44</v>
      </c>
      <c r="M26" s="56" t="s">
        <v>44</v>
      </c>
      <c r="N26" s="56" t="s">
        <v>44</v>
      </c>
      <c r="O26" s="56" t="s">
        <v>51</v>
      </c>
      <c r="P26" s="56" t="s">
        <v>51</v>
      </c>
      <c r="Q26" s="56" t="s">
        <v>44</v>
      </c>
      <c r="R26" s="56" t="s">
        <v>44</v>
      </c>
      <c r="S26" s="56" t="s">
        <v>51</v>
      </c>
      <c r="T26" s="56" t="str">
        <f t="shared" si="0"/>
        <v>X</v>
      </c>
      <c r="U26" s="56" t="str">
        <f t="shared" si="1"/>
        <v>X</v>
      </c>
      <c r="V26" s="56" t="str">
        <f t="shared" si="2"/>
        <v>✔</v>
      </c>
      <c r="W26" s="56" t="str">
        <f t="shared" si="3"/>
        <v>✔</v>
      </c>
      <c r="X26" s="56" t="str">
        <f t="shared" si="4"/>
        <v>X</v>
      </c>
      <c r="Y26" s="56" t="str">
        <f t="shared" si="5"/>
        <v>X</v>
      </c>
      <c r="Z26" s="56" t="str">
        <f t="shared" si="9"/>
        <v>X</v>
      </c>
      <c r="AA26" s="56" t="str">
        <f t="shared" si="6"/>
        <v>X</v>
      </c>
      <c r="AB26" s="56" t="str">
        <f t="shared" si="7"/>
        <v>X</v>
      </c>
      <c r="AC26" s="56" t="str">
        <f t="shared" si="8"/>
        <v>X</v>
      </c>
      <c r="AD26" s="83">
        <f t="shared" si="10"/>
        <v>7</v>
      </c>
      <c r="AE26" s="85">
        <f t="shared" si="11"/>
        <v>18</v>
      </c>
      <c r="AF26" s="87">
        <f t="shared" si="12"/>
        <v>0</v>
      </c>
    </row>
    <row r="27" spans="1:32" ht="18" customHeight="1">
      <c r="A27" s="48"/>
      <c r="B27" s="48"/>
      <c r="C27" s="49">
        <v>16</v>
      </c>
      <c r="D27" s="47" t="s">
        <v>160</v>
      </c>
      <c r="E27" s="56" t="s">
        <v>44</v>
      </c>
      <c r="F27" s="56" t="s">
        <v>44</v>
      </c>
      <c r="G27" s="56" t="s">
        <v>51</v>
      </c>
      <c r="H27" s="56" t="s">
        <v>51</v>
      </c>
      <c r="I27" s="56" t="s">
        <v>44</v>
      </c>
      <c r="J27" s="56" t="s">
        <v>51</v>
      </c>
      <c r="K27" s="56" t="s">
        <v>44</v>
      </c>
      <c r="L27" s="56" t="s">
        <v>44</v>
      </c>
      <c r="M27" s="56" t="s">
        <v>44</v>
      </c>
      <c r="N27" s="56" t="s">
        <v>44</v>
      </c>
      <c r="O27" s="56" t="s">
        <v>51</v>
      </c>
      <c r="P27" s="56" t="s">
        <v>51</v>
      </c>
      <c r="Q27" s="56" t="s">
        <v>44</v>
      </c>
      <c r="R27" s="56" t="s">
        <v>51</v>
      </c>
      <c r="S27" s="56" t="s">
        <v>44</v>
      </c>
      <c r="T27" s="56" t="str">
        <f t="shared" si="0"/>
        <v>X</v>
      </c>
      <c r="U27" s="56" t="str">
        <f t="shared" si="1"/>
        <v>X</v>
      </c>
      <c r="V27" s="56" t="str">
        <f t="shared" si="2"/>
        <v>✔</v>
      </c>
      <c r="W27" s="56" t="str">
        <f t="shared" si="3"/>
        <v>✔</v>
      </c>
      <c r="X27" s="56" t="str">
        <f t="shared" si="4"/>
        <v>X</v>
      </c>
      <c r="Y27" s="56" t="str">
        <f t="shared" si="5"/>
        <v>✔</v>
      </c>
      <c r="Z27" s="56" t="str">
        <f t="shared" si="9"/>
        <v>X</v>
      </c>
      <c r="AA27" s="56" t="str">
        <f t="shared" si="6"/>
        <v>X</v>
      </c>
      <c r="AB27" s="56" t="str">
        <f t="shared" si="7"/>
        <v>X</v>
      </c>
      <c r="AC27" s="56" t="str">
        <f t="shared" si="8"/>
        <v>X</v>
      </c>
      <c r="AD27" s="83">
        <f t="shared" si="10"/>
        <v>9</v>
      </c>
      <c r="AE27" s="85">
        <f t="shared" si="11"/>
        <v>16</v>
      </c>
      <c r="AF27" s="87">
        <f t="shared" si="12"/>
        <v>0</v>
      </c>
    </row>
    <row r="28" spans="1:32" ht="18" customHeight="1">
      <c r="A28" s="48"/>
      <c r="B28" s="48"/>
      <c r="C28" s="49">
        <v>17</v>
      </c>
      <c r="D28" s="47" t="s">
        <v>161</v>
      </c>
      <c r="E28" s="56" t="s">
        <v>44</v>
      </c>
      <c r="F28" s="56" t="s">
        <v>51</v>
      </c>
      <c r="G28" s="56" t="s">
        <v>44</v>
      </c>
      <c r="H28" s="56" t="s">
        <v>51</v>
      </c>
      <c r="I28" s="56" t="s">
        <v>44</v>
      </c>
      <c r="J28" s="56" t="s">
        <v>51</v>
      </c>
      <c r="K28" s="56" t="s">
        <v>44</v>
      </c>
      <c r="L28" s="56" t="s">
        <v>44</v>
      </c>
      <c r="M28" s="56" t="s">
        <v>51</v>
      </c>
      <c r="N28" s="56" t="s">
        <v>44</v>
      </c>
      <c r="O28" s="56" t="s">
        <v>51</v>
      </c>
      <c r="P28" s="56" t="s">
        <v>44</v>
      </c>
      <c r="Q28" s="56" t="s">
        <v>44</v>
      </c>
      <c r="R28" s="56" t="s">
        <v>51</v>
      </c>
      <c r="S28" s="56" t="s">
        <v>44</v>
      </c>
      <c r="T28" s="56" t="str">
        <f t="shared" ref="T28:AC28" si="13">E28</f>
        <v>X</v>
      </c>
      <c r="U28" s="56" t="str">
        <f t="shared" si="13"/>
        <v>✔</v>
      </c>
      <c r="V28" s="56" t="str">
        <f t="shared" si="13"/>
        <v>X</v>
      </c>
      <c r="W28" s="56" t="str">
        <f t="shared" si="13"/>
        <v>✔</v>
      </c>
      <c r="X28" s="56" t="str">
        <f t="shared" si="13"/>
        <v>X</v>
      </c>
      <c r="Y28" s="56" t="str">
        <f t="shared" si="13"/>
        <v>✔</v>
      </c>
      <c r="Z28" s="56" t="str">
        <f t="shared" si="13"/>
        <v>X</v>
      </c>
      <c r="AA28" s="56" t="str">
        <f t="shared" si="13"/>
        <v>X</v>
      </c>
      <c r="AB28" s="56" t="str">
        <f t="shared" si="13"/>
        <v>✔</v>
      </c>
      <c r="AC28" s="56" t="str">
        <f t="shared" si="13"/>
        <v>X</v>
      </c>
      <c r="AD28" s="83">
        <v>10</v>
      </c>
      <c r="AE28" s="85">
        <v>15</v>
      </c>
      <c r="AF28" s="87">
        <v>0</v>
      </c>
    </row>
    <row r="29" spans="1:32" ht="18" customHeight="1">
      <c r="A29" s="48"/>
      <c r="B29" s="48"/>
      <c r="C29" s="49">
        <v>18</v>
      </c>
      <c r="D29" s="47" t="s">
        <v>162</v>
      </c>
      <c r="E29" s="56" t="s">
        <v>44</v>
      </c>
      <c r="F29" s="56" t="s">
        <v>44</v>
      </c>
      <c r="G29" s="56" t="s">
        <v>51</v>
      </c>
      <c r="H29" s="56" t="s">
        <v>51</v>
      </c>
      <c r="I29" s="56" t="s">
        <v>44</v>
      </c>
      <c r="J29" s="56" t="s">
        <v>51</v>
      </c>
      <c r="K29" s="56" t="s">
        <v>44</v>
      </c>
      <c r="L29" s="56" t="s">
        <v>44</v>
      </c>
      <c r="M29" s="56" t="s">
        <v>44</v>
      </c>
      <c r="N29" s="56" t="s">
        <v>44</v>
      </c>
      <c r="O29" s="56" t="s">
        <v>51</v>
      </c>
      <c r="P29" s="56" t="s">
        <v>51</v>
      </c>
      <c r="Q29" s="56" t="s">
        <v>44</v>
      </c>
      <c r="R29" s="56" t="s">
        <v>51</v>
      </c>
      <c r="S29" s="56" t="s">
        <v>44</v>
      </c>
      <c r="T29" s="56" t="str">
        <f t="shared" si="0"/>
        <v>X</v>
      </c>
      <c r="U29" s="56" t="str">
        <f t="shared" si="1"/>
        <v>X</v>
      </c>
      <c r="V29" s="56" t="str">
        <f t="shared" si="2"/>
        <v>✔</v>
      </c>
      <c r="W29" s="56" t="str">
        <f t="shared" si="3"/>
        <v>✔</v>
      </c>
      <c r="X29" s="56" t="str">
        <f t="shared" si="4"/>
        <v>X</v>
      </c>
      <c r="Y29" s="56" t="str">
        <f t="shared" si="5"/>
        <v>✔</v>
      </c>
      <c r="Z29" s="56" t="str">
        <f t="shared" si="9"/>
        <v>X</v>
      </c>
      <c r="AA29" s="56" t="str">
        <f t="shared" si="6"/>
        <v>X</v>
      </c>
      <c r="AB29" s="56" t="str">
        <f t="shared" si="7"/>
        <v>X</v>
      </c>
      <c r="AC29" s="56" t="str">
        <f t="shared" si="8"/>
        <v>X</v>
      </c>
      <c r="AD29" s="83">
        <f t="shared" si="10"/>
        <v>9</v>
      </c>
      <c r="AE29" s="85">
        <f t="shared" si="11"/>
        <v>16</v>
      </c>
      <c r="AF29" s="87">
        <f t="shared" si="12"/>
        <v>0</v>
      </c>
    </row>
    <row r="30" spans="1:32" ht="18" customHeight="1">
      <c r="A30" s="48"/>
      <c r="B30" s="48"/>
      <c r="C30" s="49">
        <v>19</v>
      </c>
      <c r="D30" s="47" t="s">
        <v>163</v>
      </c>
      <c r="E30" s="56" t="s">
        <v>51</v>
      </c>
      <c r="F30" s="56" t="s">
        <v>44</v>
      </c>
      <c r="G30" s="56" t="s">
        <v>51</v>
      </c>
      <c r="H30" s="56" t="s">
        <v>51</v>
      </c>
      <c r="I30" s="56" t="s">
        <v>51</v>
      </c>
      <c r="J30" s="56" t="s">
        <v>51</v>
      </c>
      <c r="K30" s="56" t="s">
        <v>51</v>
      </c>
      <c r="L30" s="56" t="s">
        <v>44</v>
      </c>
      <c r="M30" s="56" t="s">
        <v>51</v>
      </c>
      <c r="N30" s="56" t="s">
        <v>44</v>
      </c>
      <c r="O30" s="56" t="s">
        <v>44</v>
      </c>
      <c r="P30" s="56" t="s">
        <v>51</v>
      </c>
      <c r="Q30" s="56" t="s">
        <v>44</v>
      </c>
      <c r="R30" s="56" t="s">
        <v>44</v>
      </c>
      <c r="S30" s="56" t="s">
        <v>44</v>
      </c>
      <c r="T30" s="56" t="str">
        <f t="shared" si="0"/>
        <v>✔</v>
      </c>
      <c r="U30" s="56" t="str">
        <f t="shared" si="1"/>
        <v>X</v>
      </c>
      <c r="V30" s="56" t="str">
        <f t="shared" si="2"/>
        <v>✔</v>
      </c>
      <c r="W30" s="56" t="str">
        <f t="shared" si="3"/>
        <v>✔</v>
      </c>
      <c r="X30" s="56" t="str">
        <f t="shared" si="4"/>
        <v>✔</v>
      </c>
      <c r="Y30" s="56" t="str">
        <f t="shared" si="5"/>
        <v>✔</v>
      </c>
      <c r="Z30" s="56" t="str">
        <f t="shared" si="9"/>
        <v>✔</v>
      </c>
      <c r="AA30" s="56" t="str">
        <f t="shared" si="6"/>
        <v>X</v>
      </c>
      <c r="AB30" s="56" t="str">
        <f t="shared" si="7"/>
        <v>✔</v>
      </c>
      <c r="AC30" s="56" t="str">
        <f t="shared" si="8"/>
        <v>X</v>
      </c>
      <c r="AD30" s="83">
        <f t="shared" si="10"/>
        <v>15</v>
      </c>
      <c r="AE30" s="85">
        <f t="shared" si="11"/>
        <v>10</v>
      </c>
      <c r="AF30" s="87">
        <f t="shared" si="12"/>
        <v>0</v>
      </c>
    </row>
    <row r="31" spans="1:32" ht="18" customHeight="1">
      <c r="A31" s="48"/>
      <c r="B31" s="48"/>
      <c r="C31" s="49">
        <v>20</v>
      </c>
      <c r="D31" s="4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83">
        <f t="shared" si="10"/>
        <v>0</v>
      </c>
      <c r="AE31" s="85">
        <f t="shared" si="11"/>
        <v>0</v>
      </c>
      <c r="AF31" s="87">
        <f t="shared" si="12"/>
        <v>0</v>
      </c>
    </row>
    <row r="32" spans="1:32" ht="18" customHeight="1">
      <c r="A32" s="48"/>
      <c r="B32" s="48"/>
      <c r="C32" s="49">
        <v>21</v>
      </c>
      <c r="D32" s="47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83">
        <f t="shared" si="10"/>
        <v>0</v>
      </c>
      <c r="AE32" s="85">
        <f t="shared" si="11"/>
        <v>0</v>
      </c>
      <c r="AF32" s="87">
        <f t="shared" si="12"/>
        <v>0</v>
      </c>
    </row>
    <row r="33" spans="1:32" ht="18" customHeight="1">
      <c r="A33" s="48"/>
      <c r="B33" s="48"/>
      <c r="C33" s="49">
        <v>22</v>
      </c>
      <c r="D33" s="4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83">
        <f t="shared" si="10"/>
        <v>0</v>
      </c>
      <c r="AE33" s="85">
        <f t="shared" si="11"/>
        <v>0</v>
      </c>
      <c r="AF33" s="87">
        <f t="shared" si="12"/>
        <v>0</v>
      </c>
    </row>
    <row r="34" spans="1:32" ht="18" customHeight="1">
      <c r="A34" s="48"/>
      <c r="B34" s="48"/>
      <c r="C34" s="49">
        <v>23</v>
      </c>
      <c r="D34" s="4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83">
        <f t="shared" si="10"/>
        <v>0</v>
      </c>
      <c r="AE34" s="85">
        <f t="shared" si="11"/>
        <v>0</v>
      </c>
      <c r="AF34" s="87">
        <f t="shared" si="12"/>
        <v>0</v>
      </c>
    </row>
    <row r="35" spans="1:32" ht="18" customHeight="1">
      <c r="A35" s="48"/>
      <c r="B35" s="48"/>
      <c r="C35" s="49">
        <v>24</v>
      </c>
      <c r="D35" s="47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83">
        <f t="shared" si="10"/>
        <v>0</v>
      </c>
      <c r="AE35" s="85">
        <f t="shared" si="11"/>
        <v>0</v>
      </c>
      <c r="AF35" s="87">
        <f t="shared" si="12"/>
        <v>0</v>
      </c>
    </row>
    <row r="36" spans="1:32" ht="18" customHeight="1">
      <c r="A36" s="48"/>
      <c r="B36" s="48"/>
      <c r="C36" s="49">
        <v>25</v>
      </c>
      <c r="D36" s="4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83">
        <f t="shared" si="10"/>
        <v>0</v>
      </c>
      <c r="AE36" s="85">
        <f t="shared" si="11"/>
        <v>0</v>
      </c>
      <c r="AF36" s="87">
        <f t="shared" si="12"/>
        <v>0</v>
      </c>
    </row>
    <row r="37" spans="1:32" ht="18" customHeight="1">
      <c r="A37" s="48"/>
      <c r="B37" s="48"/>
      <c r="C37" s="49">
        <v>26</v>
      </c>
      <c r="D37" s="4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83">
        <f t="shared" si="10"/>
        <v>0</v>
      </c>
      <c r="AE37" s="85">
        <f t="shared" si="11"/>
        <v>0</v>
      </c>
      <c r="AF37" s="87">
        <f t="shared" si="12"/>
        <v>0</v>
      </c>
    </row>
    <row r="38" spans="1:32" ht="18" customHeight="1">
      <c r="A38" s="48"/>
      <c r="B38" s="48"/>
      <c r="C38" s="49">
        <v>27</v>
      </c>
      <c r="D38" s="4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83">
        <f t="shared" si="10"/>
        <v>0</v>
      </c>
      <c r="AE38" s="85">
        <f t="shared" si="11"/>
        <v>0</v>
      </c>
      <c r="AF38" s="87">
        <f t="shared" si="12"/>
        <v>0</v>
      </c>
    </row>
    <row r="39" spans="1:32" ht="18" customHeight="1">
      <c r="A39" s="48"/>
      <c r="B39" s="48"/>
      <c r="C39" s="49">
        <v>28</v>
      </c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83">
        <f t="shared" si="10"/>
        <v>0</v>
      </c>
      <c r="AE39" s="85">
        <f t="shared" si="11"/>
        <v>0</v>
      </c>
      <c r="AF39" s="87">
        <f t="shared" si="12"/>
        <v>0</v>
      </c>
    </row>
    <row r="40" spans="1:32" ht="18" customHeight="1">
      <c r="A40" s="48"/>
      <c r="B40" s="48"/>
      <c r="C40" s="49">
        <v>29</v>
      </c>
      <c r="D40" s="4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83">
        <f t="shared" si="10"/>
        <v>0</v>
      </c>
      <c r="AE40" s="85">
        <f t="shared" si="11"/>
        <v>0</v>
      </c>
      <c r="AF40" s="87">
        <f t="shared" si="12"/>
        <v>0</v>
      </c>
    </row>
    <row r="41" spans="1:32" ht="18" customHeight="1">
      <c r="A41" s="48"/>
      <c r="B41" s="48"/>
      <c r="C41" s="49">
        <v>30</v>
      </c>
      <c r="D41" s="47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83">
        <f t="shared" si="10"/>
        <v>0</v>
      </c>
      <c r="AE41" s="85">
        <f t="shared" si="11"/>
        <v>0</v>
      </c>
      <c r="AF41" s="87">
        <f t="shared" si="12"/>
        <v>0</v>
      </c>
    </row>
    <row r="42" spans="1:32" ht="18" customHeight="1">
      <c r="A42" s="48"/>
      <c r="B42" s="48"/>
      <c r="C42" s="49">
        <v>31</v>
      </c>
      <c r="D42" s="47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83">
        <f t="shared" si="10"/>
        <v>0</v>
      </c>
      <c r="AE42" s="85">
        <f t="shared" si="11"/>
        <v>0</v>
      </c>
      <c r="AF42" s="87">
        <f t="shared" si="12"/>
        <v>0</v>
      </c>
    </row>
    <row r="43" spans="1:32" ht="18" customHeight="1">
      <c r="A43" s="48"/>
      <c r="B43" s="48"/>
      <c r="C43" s="49">
        <v>32</v>
      </c>
      <c r="D43" s="47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83">
        <f t="shared" si="10"/>
        <v>0</v>
      </c>
      <c r="AE43" s="85">
        <f t="shared" si="11"/>
        <v>0</v>
      </c>
      <c r="AF43" s="87">
        <f t="shared" si="12"/>
        <v>0</v>
      </c>
    </row>
    <row r="44" spans="1:32" ht="18" customHeight="1">
      <c r="A44" s="48"/>
      <c r="B44" s="48"/>
      <c r="C44" s="49">
        <v>33</v>
      </c>
      <c r="D44" s="47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83">
        <f t="shared" si="10"/>
        <v>0</v>
      </c>
      <c r="AE44" s="85">
        <f t="shared" si="11"/>
        <v>0</v>
      </c>
      <c r="AF44" s="87">
        <f t="shared" si="12"/>
        <v>0</v>
      </c>
    </row>
    <row r="45" spans="1:3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7" spans="1:32" ht="31.5" customHeight="1">
      <c r="D47" s="8" t="s">
        <v>0</v>
      </c>
      <c r="E47" s="7" t="s">
        <v>1</v>
      </c>
      <c r="F47" s="7" t="s">
        <v>2</v>
      </c>
      <c r="G47" s="7" t="s">
        <v>3</v>
      </c>
      <c r="H47" s="7" t="s">
        <v>4</v>
      </c>
      <c r="I47" s="7" t="s">
        <v>5</v>
      </c>
      <c r="J47" s="7" t="s">
        <v>6</v>
      </c>
      <c r="K47" s="7" t="s">
        <v>7</v>
      </c>
      <c r="L47" s="7" t="s">
        <v>8</v>
      </c>
      <c r="M47" s="7" t="s">
        <v>9</v>
      </c>
      <c r="N47" s="7" t="s">
        <v>10</v>
      </c>
      <c r="O47" s="7" t="s">
        <v>11</v>
      </c>
      <c r="P47" s="7" t="s">
        <v>12</v>
      </c>
      <c r="Q47" s="7" t="s">
        <v>13</v>
      </c>
      <c r="R47" s="7" t="s">
        <v>14</v>
      </c>
      <c r="S47" s="7" t="s">
        <v>15</v>
      </c>
      <c r="T47" s="7" t="s">
        <v>16</v>
      </c>
      <c r="U47" s="7" t="s">
        <v>17</v>
      </c>
      <c r="V47" s="7" t="s">
        <v>18</v>
      </c>
      <c r="W47" s="7" t="s">
        <v>19</v>
      </c>
      <c r="X47" s="7" t="s">
        <v>20</v>
      </c>
      <c r="Y47" s="7" t="s">
        <v>21</v>
      </c>
      <c r="Z47" s="7" t="s">
        <v>22</v>
      </c>
      <c r="AA47" s="7" t="s">
        <v>23</v>
      </c>
      <c r="AB47" s="7" t="s">
        <v>24</v>
      </c>
      <c r="AC47" s="7" t="s">
        <v>25</v>
      </c>
      <c r="AD47" s="27" t="s">
        <v>30</v>
      </c>
      <c r="AE47" s="5" t="s">
        <v>36</v>
      </c>
    </row>
    <row r="48" spans="1:32">
      <c r="D48" s="9" t="s">
        <v>35</v>
      </c>
      <c r="E48" s="10">
        <f>COUNTIF(E12:E44,"✔")</f>
        <v>7</v>
      </c>
      <c r="F48" s="10">
        <f>COUNTIF(F12:F44,"✔")</f>
        <v>8</v>
      </c>
      <c r="G48" s="10">
        <f>COUNTIF(G12:G44,"✔")</f>
        <v>14</v>
      </c>
      <c r="H48" s="10">
        <f>COUNTIF(H12:H44,"✔")</f>
        <v>14</v>
      </c>
      <c r="I48" s="10">
        <f>COUNTIF(I12:I44,"✔")</f>
        <v>6</v>
      </c>
      <c r="J48" s="10">
        <f>COUNTIF(J12:J44,"✔")</f>
        <v>12</v>
      </c>
      <c r="K48" s="10">
        <f>COUNTIF(K12:K44,"✔")</f>
        <v>11</v>
      </c>
      <c r="L48" s="10">
        <f>COUNTIF(L12:L44,"✔")</f>
        <v>5</v>
      </c>
      <c r="M48" s="10">
        <f>COUNTIF(M12:M44,"✔")</f>
        <v>9</v>
      </c>
      <c r="N48" s="10">
        <f>COUNTIF(N12:N44,"✔")</f>
        <v>2</v>
      </c>
      <c r="O48" s="10">
        <f>COUNTIF(O12:O44,"✔")</f>
        <v>11</v>
      </c>
      <c r="P48" s="10">
        <f>COUNTIF(P12:P44,"✔")</f>
        <v>15</v>
      </c>
      <c r="Q48" s="10">
        <f>COUNTIF(Q12:Q44,"✔")</f>
        <v>3</v>
      </c>
      <c r="R48" s="10">
        <f>COUNTIF(R12:R44,"✔")</f>
        <v>10</v>
      </c>
      <c r="S48" s="10">
        <f>COUNTIF(S12:S44,"✔")</f>
        <v>3</v>
      </c>
      <c r="T48" s="10">
        <f>COUNTIF(T12:T44,"✔")</f>
        <v>7</v>
      </c>
      <c r="U48" s="10">
        <f>COUNTIF(U12:U44,"✔")</f>
        <v>8</v>
      </c>
      <c r="V48" s="10">
        <f>COUNTIF(V12:V44,"✔")</f>
        <v>14</v>
      </c>
      <c r="W48" s="10">
        <f>COUNTIF(W12:W44,"✔")</f>
        <v>14</v>
      </c>
      <c r="X48" s="10">
        <f>COUNTIF(X12:X44,"✔")</f>
        <v>6</v>
      </c>
      <c r="Y48" s="10">
        <f>COUNTIF(Y12:Y44,"✔")</f>
        <v>12</v>
      </c>
      <c r="Z48" s="10">
        <f>COUNTIF(Z12:Z44,"✔")</f>
        <v>11</v>
      </c>
      <c r="AA48" s="10">
        <f>COUNTIF(AA12:AA44,"✔")</f>
        <v>5</v>
      </c>
      <c r="AB48" s="10">
        <f>COUNTIF(AB12:AB44,"✔")</f>
        <v>9</v>
      </c>
      <c r="AC48" s="10">
        <f>COUNTIF(AC12:AC44,"✔")</f>
        <v>2</v>
      </c>
      <c r="AD48" s="17">
        <f>SUM(E48:AC48)</f>
        <v>218</v>
      </c>
      <c r="AE48" s="12">
        <f>AD48/$AD$51</f>
        <v>0.51294117647058823</v>
      </c>
    </row>
    <row r="49" spans="4:31">
      <c r="D49" s="57" t="s">
        <v>61</v>
      </c>
      <c r="E49" s="10">
        <f>COUNTIF(E12:E44,"X")</f>
        <v>10</v>
      </c>
      <c r="F49" s="10">
        <f>COUNTIF(F12:F44,"X")</f>
        <v>9</v>
      </c>
      <c r="G49" s="10">
        <f>COUNTIF(G12:G44,"X")</f>
        <v>3</v>
      </c>
      <c r="H49" s="10">
        <f>COUNTIF(H12:H44,"X")</f>
        <v>3</v>
      </c>
      <c r="I49" s="10">
        <f>COUNTIF(I12:I44,"X")</f>
        <v>11</v>
      </c>
      <c r="J49" s="10">
        <f>COUNTIF(J12:J44,"X")</f>
        <v>5</v>
      </c>
      <c r="K49" s="10">
        <f>COUNTIF(K12:K44,"X")</f>
        <v>6</v>
      </c>
      <c r="L49" s="10">
        <f>COUNTIF(L12:L44,"X")</f>
        <v>12</v>
      </c>
      <c r="M49" s="10">
        <f>COUNTIF(M12:M44,"X")</f>
        <v>8</v>
      </c>
      <c r="N49" s="10">
        <f>COUNTIF(N12:N44,"X")</f>
        <v>15</v>
      </c>
      <c r="O49" s="10">
        <f>COUNTIF(O12:O44,"X")</f>
        <v>6</v>
      </c>
      <c r="P49" s="10">
        <f>COUNTIF(P12:P44,"X")</f>
        <v>2</v>
      </c>
      <c r="Q49" s="10">
        <f>COUNTIF(Q12:Q44,"X")</f>
        <v>14</v>
      </c>
      <c r="R49" s="10">
        <f>COUNTIF(R12:R44,"X")</f>
        <v>7</v>
      </c>
      <c r="S49" s="10">
        <f>COUNTIF(S12:S44,"X")</f>
        <v>14</v>
      </c>
      <c r="T49" s="10">
        <f>COUNTIF(T12:T44,"X")</f>
        <v>10</v>
      </c>
      <c r="U49" s="10">
        <f>COUNTIF(U12:U44,"X")</f>
        <v>9</v>
      </c>
      <c r="V49" s="10">
        <f>COUNTIF(V12:V44,"X")</f>
        <v>3</v>
      </c>
      <c r="W49" s="10">
        <f>COUNTIF(W12:W44,"X")</f>
        <v>3</v>
      </c>
      <c r="X49" s="10">
        <f>COUNTIF(X12:X44,"X")</f>
        <v>11</v>
      </c>
      <c r="Y49" s="10">
        <f>COUNTIF(Y12:Y44,"X")</f>
        <v>5</v>
      </c>
      <c r="Z49" s="10">
        <f>COUNTIF(Z12:Z44,"X")</f>
        <v>6</v>
      </c>
      <c r="AA49" s="10">
        <f>COUNTIF(AA12:AA44,"X")</f>
        <v>12</v>
      </c>
      <c r="AB49" s="10">
        <f>COUNTIF(AB12:AB44,"X")</f>
        <v>8</v>
      </c>
      <c r="AC49" s="10">
        <f>COUNTIF(AC12:AC44,"X")</f>
        <v>15</v>
      </c>
      <c r="AD49" s="18">
        <f t="shared" ref="AD49:AD50" si="14">SUM(E49:AC49)</f>
        <v>207</v>
      </c>
      <c r="AE49" s="13">
        <f>AD49/$AD$51</f>
        <v>0.48705882352941177</v>
      </c>
    </row>
    <row r="50" spans="4:31" ht="18.75">
      <c r="D50" s="39" t="s">
        <v>32</v>
      </c>
      <c r="E50" s="10">
        <f>COUNTIF(E12:E44,"–")</f>
        <v>0</v>
      </c>
      <c r="F50" s="10">
        <f>COUNTIF(F12:F44,"–")</f>
        <v>0</v>
      </c>
      <c r="G50" s="10">
        <f>COUNTIF(G12:G44,"–")</f>
        <v>0</v>
      </c>
      <c r="H50" s="10">
        <f>COUNTIF(H12:H44,"–")</f>
        <v>0</v>
      </c>
      <c r="I50" s="10">
        <f>COUNTIF(I12:I44,"–")</f>
        <v>0</v>
      </c>
      <c r="J50" s="10">
        <f>COUNTIF(J12:J44,"–")</f>
        <v>0</v>
      </c>
      <c r="K50" s="10">
        <f>COUNTIF(K12:K44,"–")</f>
        <v>0</v>
      </c>
      <c r="L50" s="10">
        <f>COUNTIF(L12:L44,"–")</f>
        <v>0</v>
      </c>
      <c r="M50" s="10">
        <f>COUNTIF(M12:M44,"–")</f>
        <v>0</v>
      </c>
      <c r="N50" s="10">
        <f>COUNTIF(N12:N44,"–")</f>
        <v>0</v>
      </c>
      <c r="O50" s="10">
        <f>COUNTIF(O12:O44,"–")</f>
        <v>0</v>
      </c>
      <c r="P50" s="10">
        <f>COUNTIF(P12:P44,"–")</f>
        <v>0</v>
      </c>
      <c r="Q50" s="10">
        <f>COUNTIF(Q12:Q44,"–")</f>
        <v>0</v>
      </c>
      <c r="R50" s="10">
        <f>COUNTIF(R12:R44,"–")</f>
        <v>0</v>
      </c>
      <c r="S50" s="10">
        <f>COUNTIF(S12:S44,"–")</f>
        <v>0</v>
      </c>
      <c r="T50" s="10">
        <f>COUNTIF(T12:T44,"–")</f>
        <v>0</v>
      </c>
      <c r="U50" s="10">
        <f>COUNTIF(U12:U44,"–")</f>
        <v>0</v>
      </c>
      <c r="V50" s="10">
        <f>COUNTIF(V12:V44,"–")</f>
        <v>0</v>
      </c>
      <c r="W50" s="10">
        <f>COUNTIF(W12:W44,"–")</f>
        <v>0</v>
      </c>
      <c r="X50" s="10">
        <f>COUNTIF(X12:X44,"–")</f>
        <v>0</v>
      </c>
      <c r="Y50" s="10">
        <f>COUNTIF(Y12:Y44,"–")</f>
        <v>0</v>
      </c>
      <c r="Z50" s="10">
        <f>COUNTIF(Z12:Z44,"–")</f>
        <v>0</v>
      </c>
      <c r="AA50" s="10">
        <f>COUNTIF(AA12:AA44,"–")</f>
        <v>0</v>
      </c>
      <c r="AB50" s="10">
        <f>COUNTIF(AB12:AB44,"–")</f>
        <v>0</v>
      </c>
      <c r="AC50" s="10">
        <f>COUNTIF(AC12:AC44,"–")</f>
        <v>0</v>
      </c>
      <c r="AD50" s="37">
        <f t="shared" si="14"/>
        <v>0</v>
      </c>
      <c r="AE50" s="15">
        <f t="shared" ref="AE50:AE51" si="15">AD50/$AD$51</f>
        <v>0</v>
      </c>
    </row>
    <row r="51" spans="4:31">
      <c r="D51" s="11" t="s">
        <v>30</v>
      </c>
      <c r="E51" s="19">
        <f t="shared" ref="E51:AD51" si="16">SUM(E48:E50)</f>
        <v>17</v>
      </c>
      <c r="F51" s="19">
        <f t="shared" si="16"/>
        <v>17</v>
      </c>
      <c r="G51" s="19">
        <f t="shared" si="16"/>
        <v>17</v>
      </c>
      <c r="H51" s="19">
        <f t="shared" si="16"/>
        <v>17</v>
      </c>
      <c r="I51" s="19">
        <f t="shared" si="16"/>
        <v>17</v>
      </c>
      <c r="J51" s="19">
        <f t="shared" si="16"/>
        <v>17</v>
      </c>
      <c r="K51" s="19">
        <f t="shared" si="16"/>
        <v>17</v>
      </c>
      <c r="L51" s="19">
        <f t="shared" si="16"/>
        <v>17</v>
      </c>
      <c r="M51" s="19">
        <f t="shared" si="16"/>
        <v>17</v>
      </c>
      <c r="N51" s="19">
        <f t="shared" si="16"/>
        <v>17</v>
      </c>
      <c r="O51" s="19">
        <f t="shared" si="16"/>
        <v>17</v>
      </c>
      <c r="P51" s="19">
        <f t="shared" si="16"/>
        <v>17</v>
      </c>
      <c r="Q51" s="19">
        <f t="shared" si="16"/>
        <v>17</v>
      </c>
      <c r="R51" s="19">
        <f t="shared" si="16"/>
        <v>17</v>
      </c>
      <c r="S51" s="19">
        <f t="shared" si="16"/>
        <v>17</v>
      </c>
      <c r="T51" s="19">
        <f t="shared" si="16"/>
        <v>17</v>
      </c>
      <c r="U51" s="19">
        <f t="shared" si="16"/>
        <v>17</v>
      </c>
      <c r="V51" s="19">
        <f t="shared" si="16"/>
        <v>17</v>
      </c>
      <c r="W51" s="19">
        <f t="shared" si="16"/>
        <v>17</v>
      </c>
      <c r="X51" s="19">
        <f t="shared" si="16"/>
        <v>17</v>
      </c>
      <c r="Y51" s="19">
        <f t="shared" si="16"/>
        <v>17</v>
      </c>
      <c r="Z51" s="19">
        <f t="shared" si="16"/>
        <v>17</v>
      </c>
      <c r="AA51" s="19">
        <f t="shared" si="16"/>
        <v>17</v>
      </c>
      <c r="AB51" s="19">
        <f t="shared" si="16"/>
        <v>17</v>
      </c>
      <c r="AC51" s="19">
        <f t="shared" si="16"/>
        <v>17</v>
      </c>
      <c r="AD51" s="20">
        <f t="shared" si="16"/>
        <v>425</v>
      </c>
      <c r="AE51" s="30">
        <f t="shared" si="15"/>
        <v>1</v>
      </c>
    </row>
    <row r="52" spans="4:31"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6"/>
    </row>
    <row r="53" spans="4:31"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5" spans="4:31">
      <c r="E55" s="131" t="s">
        <v>26</v>
      </c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3"/>
    </row>
    <row r="56" spans="4:31" ht="23.25" customHeight="1">
      <c r="E56" s="134" t="s">
        <v>27</v>
      </c>
      <c r="F56" s="135"/>
      <c r="G56" s="135"/>
      <c r="H56" s="135"/>
      <c r="I56" s="136"/>
      <c r="J56" s="156" t="s">
        <v>28</v>
      </c>
      <c r="K56" s="145"/>
      <c r="L56" s="145"/>
      <c r="M56" s="145"/>
      <c r="N56" s="145"/>
      <c r="O56" s="145"/>
      <c r="P56" s="145"/>
      <c r="Q56" s="145"/>
      <c r="R56" s="145"/>
      <c r="S56" s="145"/>
      <c r="T56" s="146"/>
      <c r="U56" s="157" t="s">
        <v>33</v>
      </c>
      <c r="V56" s="158"/>
      <c r="W56" s="158"/>
      <c r="X56" s="158"/>
      <c r="Y56" s="158"/>
      <c r="Z56" s="158"/>
      <c r="AA56" s="158"/>
      <c r="AB56" s="158"/>
      <c r="AC56" s="159"/>
    </row>
    <row r="57" spans="4:31">
      <c r="E57" s="26" t="s">
        <v>1</v>
      </c>
      <c r="F57" s="26" t="s">
        <v>2</v>
      </c>
      <c r="G57" s="26" t="s">
        <v>6</v>
      </c>
      <c r="H57" s="26" t="s">
        <v>11</v>
      </c>
      <c r="I57" s="26" t="s">
        <v>16</v>
      </c>
      <c r="J57" s="34" t="s">
        <v>3</v>
      </c>
      <c r="K57" s="34" t="s">
        <v>7</v>
      </c>
      <c r="L57" s="34" t="s">
        <v>8</v>
      </c>
      <c r="M57" s="34" t="s">
        <v>12</v>
      </c>
      <c r="N57" s="34" t="s">
        <v>14</v>
      </c>
      <c r="O57" s="34" t="s">
        <v>17</v>
      </c>
      <c r="P57" s="34" t="s">
        <v>18</v>
      </c>
      <c r="Q57" s="34" t="s">
        <v>19</v>
      </c>
      <c r="R57" s="34" t="s">
        <v>21</v>
      </c>
      <c r="S57" s="34" t="s">
        <v>22</v>
      </c>
      <c r="T57" s="35" t="s">
        <v>23</v>
      </c>
      <c r="U57" s="45" t="s">
        <v>4</v>
      </c>
      <c r="V57" s="45" t="s">
        <v>5</v>
      </c>
      <c r="W57" s="45" t="s">
        <v>9</v>
      </c>
      <c r="X57" s="22" t="s">
        <v>10</v>
      </c>
      <c r="Y57" s="22" t="s">
        <v>13</v>
      </c>
      <c r="Z57" s="22" t="s">
        <v>15</v>
      </c>
      <c r="AA57" s="22" t="s">
        <v>20</v>
      </c>
      <c r="AB57" s="22" t="s">
        <v>24</v>
      </c>
      <c r="AC57" s="22" t="s">
        <v>25</v>
      </c>
    </row>
    <row r="58" spans="4:31">
      <c r="D58" s="23" t="s">
        <v>35</v>
      </c>
      <c r="E58" s="121">
        <f>SUM(E48,F48,J48,O48,T48)</f>
        <v>45</v>
      </c>
      <c r="F58" s="122"/>
      <c r="G58" s="122"/>
      <c r="H58" s="122"/>
      <c r="I58" s="123"/>
      <c r="J58" s="121">
        <f>SUM(G48,K48,L48,P48,R48,U48,V48,W48,Y48,Z48,AA48)</f>
        <v>119</v>
      </c>
      <c r="K58" s="122"/>
      <c r="L58" s="122"/>
      <c r="M58" s="122"/>
      <c r="N58" s="122"/>
      <c r="O58" s="122"/>
      <c r="P58" s="122"/>
      <c r="Q58" s="122"/>
      <c r="R58" s="122"/>
      <c r="S58" s="122"/>
      <c r="T58" s="123"/>
      <c r="U58" s="121">
        <f>SUM(H48,I48,M48,N48,Q48,S48,X48,AB48,AC48)</f>
        <v>54</v>
      </c>
      <c r="V58" s="122"/>
      <c r="W58" s="122"/>
      <c r="X58" s="122"/>
      <c r="Y58" s="122"/>
      <c r="Z58" s="122"/>
      <c r="AA58" s="122"/>
      <c r="AB58" s="122"/>
      <c r="AC58" s="123"/>
      <c r="AD58" s="28">
        <f>SUM(E58:AC58)</f>
        <v>218</v>
      </c>
    </row>
    <row r="59" spans="4:31" ht="20.25" customHeight="1">
      <c r="D59" s="63" t="s">
        <v>56</v>
      </c>
      <c r="E59" s="124">
        <f>SUM(E49,F49,J49,O49,T49)</f>
        <v>40</v>
      </c>
      <c r="F59" s="125"/>
      <c r="G59" s="125"/>
      <c r="H59" s="125"/>
      <c r="I59" s="126"/>
      <c r="J59" s="124">
        <f>SUM(G49,K49,L49,P49,R49,U49,V49,W49,Y49,Z49,AA49)</f>
        <v>68</v>
      </c>
      <c r="K59" s="125"/>
      <c r="L59" s="125"/>
      <c r="M59" s="125"/>
      <c r="N59" s="125"/>
      <c r="O59" s="125"/>
      <c r="P59" s="125"/>
      <c r="Q59" s="125"/>
      <c r="R59" s="125"/>
      <c r="S59" s="125"/>
      <c r="T59" s="126"/>
      <c r="U59" s="124">
        <f>SUM(H49,I49,M49,N49,Q49,S49,X49,AB49,AC49)</f>
        <v>99</v>
      </c>
      <c r="V59" s="125"/>
      <c r="W59" s="125"/>
      <c r="X59" s="125"/>
      <c r="Y59" s="125"/>
      <c r="Z59" s="125"/>
      <c r="AA59" s="125"/>
      <c r="AB59" s="125"/>
      <c r="AC59" s="126"/>
      <c r="AD59" s="40">
        <f t="shared" ref="AD59:AD60" si="17">SUM(E59:AC59)</f>
        <v>207</v>
      </c>
    </row>
    <row r="60" spans="4:31" ht="18.75">
      <c r="D60" s="38" t="s">
        <v>32</v>
      </c>
      <c r="E60" s="118">
        <f>SUM(E50,F50,J50,O50,T50)</f>
        <v>0</v>
      </c>
      <c r="F60" s="119"/>
      <c r="G60" s="119"/>
      <c r="H60" s="119"/>
      <c r="I60" s="120"/>
      <c r="J60" s="118">
        <f>SUM(G50,K50,L50,P50,R50,U50,V50,W50,Y50,Z50,AA50)</f>
        <v>0</v>
      </c>
      <c r="K60" s="119"/>
      <c r="L60" s="119"/>
      <c r="M60" s="119"/>
      <c r="N60" s="119"/>
      <c r="O60" s="119"/>
      <c r="P60" s="119"/>
      <c r="Q60" s="119"/>
      <c r="R60" s="119"/>
      <c r="S60" s="119"/>
      <c r="T60" s="120"/>
      <c r="U60" s="118">
        <f>SUM(H50,I50,M50,N50,Q50,S50,X50,AB50,AC50)</f>
        <v>0</v>
      </c>
      <c r="V60" s="119"/>
      <c r="W60" s="119"/>
      <c r="X60" s="119"/>
      <c r="Y60" s="119"/>
      <c r="Z60" s="119"/>
      <c r="AA60" s="119"/>
      <c r="AB60" s="119"/>
      <c r="AC60" s="120"/>
      <c r="AD60" s="41">
        <f t="shared" si="17"/>
        <v>0</v>
      </c>
    </row>
    <row r="61" spans="4:31">
      <c r="D61" s="21" t="s">
        <v>29</v>
      </c>
      <c r="E61" s="140">
        <f>SUM(E58:I60)</f>
        <v>85</v>
      </c>
      <c r="F61" s="141"/>
      <c r="G61" s="141"/>
      <c r="H61" s="141"/>
      <c r="I61" s="142"/>
      <c r="J61" s="140">
        <f>SUM(J58:T60)</f>
        <v>187</v>
      </c>
      <c r="K61" s="141"/>
      <c r="L61" s="141"/>
      <c r="M61" s="141"/>
      <c r="N61" s="141"/>
      <c r="O61" s="141"/>
      <c r="P61" s="141"/>
      <c r="Q61" s="141"/>
      <c r="R61" s="141"/>
      <c r="S61" s="141"/>
      <c r="T61" s="142"/>
      <c r="U61" s="140">
        <f>SUM(U58:AC60)</f>
        <v>153</v>
      </c>
      <c r="V61" s="141"/>
      <c r="W61" s="141"/>
      <c r="X61" s="141"/>
      <c r="Y61" s="141"/>
      <c r="Z61" s="141"/>
      <c r="AA61" s="141"/>
      <c r="AB61" s="141"/>
      <c r="AC61" s="142"/>
      <c r="AD61" s="16">
        <f>SUM(E61:AC61)</f>
        <v>425</v>
      </c>
    </row>
    <row r="64" spans="4:31" ht="38.25" customHeight="1">
      <c r="E64" s="42" t="s">
        <v>37</v>
      </c>
      <c r="F64" s="43" t="s">
        <v>28</v>
      </c>
      <c r="G64" s="44" t="s">
        <v>33</v>
      </c>
    </row>
    <row r="65" spans="4:8">
      <c r="D65" s="23" t="s">
        <v>35</v>
      </c>
      <c r="E65" s="29">
        <f>E58/$E$61</f>
        <v>0.52941176470588236</v>
      </c>
      <c r="F65" s="29">
        <f>J58/$J$61</f>
        <v>0.63636363636363635</v>
      </c>
      <c r="G65" s="29">
        <f>U58/$U$61</f>
        <v>0.35294117647058826</v>
      </c>
    </row>
    <row r="66" spans="4:8">
      <c r="D66" s="63" t="s">
        <v>56</v>
      </c>
      <c r="E66" s="36">
        <f>E59/$E$61</f>
        <v>0.47058823529411764</v>
      </c>
      <c r="F66" s="36">
        <f>J59/$J$61</f>
        <v>0.36363636363636365</v>
      </c>
      <c r="G66" s="36">
        <f>U59/$U$61</f>
        <v>0.6470588235294118</v>
      </c>
    </row>
    <row r="67" spans="4:8" ht="18.75">
      <c r="D67" s="38" t="s">
        <v>32</v>
      </c>
      <c r="E67" s="14">
        <f>E60/$E$61</f>
        <v>0</v>
      </c>
      <c r="F67" s="14">
        <f>J60/$J$61</f>
        <v>0</v>
      </c>
      <c r="G67" s="14">
        <f>U60/$U$61</f>
        <v>0</v>
      </c>
    </row>
    <row r="68" spans="4:8">
      <c r="E68" s="4">
        <f>SUM(E65:E67)</f>
        <v>1</v>
      </c>
      <c r="F68" s="4">
        <f>SUM(F65:F67)</f>
        <v>1</v>
      </c>
      <c r="G68" s="4">
        <f>SUM(G65:G67)</f>
        <v>1</v>
      </c>
    </row>
    <row r="70" spans="4:8" ht="31.5" hidden="1" customHeight="1">
      <c r="E70" s="42" t="s">
        <v>37</v>
      </c>
      <c r="F70" s="43" t="s">
        <v>28</v>
      </c>
      <c r="G70" s="44" t="s">
        <v>33</v>
      </c>
    </row>
    <row r="71" spans="4:8" hidden="1">
      <c r="D71" s="23" t="s">
        <v>35</v>
      </c>
      <c r="E71" s="31">
        <f>E58/$AD$58</f>
        <v>0.20642201834862386</v>
      </c>
      <c r="F71" s="32">
        <f>J58/$AD$58</f>
        <v>0.54587155963302747</v>
      </c>
      <c r="G71" s="46">
        <f>U58/$AD$58</f>
        <v>0.24770642201834864</v>
      </c>
      <c r="H71" s="4">
        <f>SUM(E71:G71)</f>
        <v>1</v>
      </c>
    </row>
    <row r="72" spans="4:8" hidden="1">
      <c r="D72" s="24" t="s">
        <v>31</v>
      </c>
      <c r="E72" s="31">
        <f>E59/$AD$59</f>
        <v>0.19323671497584541</v>
      </c>
      <c r="F72" s="32">
        <f>J59/$AD$59</f>
        <v>0.32850241545893721</v>
      </c>
      <c r="G72" s="46">
        <f>U59/$AD$59</f>
        <v>0.47826086956521741</v>
      </c>
      <c r="H72" s="4">
        <f t="shared" ref="H72:H74" si="18">SUM(E72:G72)</f>
        <v>1</v>
      </c>
    </row>
    <row r="73" spans="4:8" hidden="1">
      <c r="D73" s="25" t="s">
        <v>34</v>
      </c>
      <c r="E73" s="31" t="e">
        <f>#REF!/#REF!</f>
        <v>#REF!</v>
      </c>
      <c r="F73" s="32" t="e">
        <f>#REF!/#REF!</f>
        <v>#REF!</v>
      </c>
      <c r="G73" s="46" t="e">
        <f>#REF!/#REF!</f>
        <v>#REF!</v>
      </c>
      <c r="H73" s="4" t="e">
        <f>SUM(E73:G73)</f>
        <v>#REF!</v>
      </c>
    </row>
    <row r="74" spans="4:8" ht="18.75" hidden="1">
      <c r="D74" s="38" t="s">
        <v>32</v>
      </c>
      <c r="E74" s="31" t="e">
        <f>E60/$AD$60</f>
        <v>#DIV/0!</v>
      </c>
      <c r="F74" s="32" t="e">
        <f>J60/$AD$60</f>
        <v>#DIV/0!</v>
      </c>
      <c r="G74" s="46" t="e">
        <f>U60/$AD$60</f>
        <v>#DIV/0!</v>
      </c>
      <c r="H74" s="4" t="e">
        <f t="shared" si="18"/>
        <v>#DIV/0!</v>
      </c>
    </row>
    <row r="75" spans="4:8" hidden="1"/>
    <row r="91" spans="4:30" ht="18.75">
      <c r="D91" s="127" t="s">
        <v>66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</row>
    <row r="92" spans="4:30" ht="33.6" customHeight="1">
      <c r="D92" s="148" t="s">
        <v>72</v>
      </c>
      <c r="E92" s="149"/>
      <c r="F92" s="149"/>
      <c r="G92" s="150"/>
      <c r="H92" s="153" t="s">
        <v>185</v>
      </c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4"/>
    </row>
    <row r="93" spans="4:30" ht="33.6" customHeight="1">
      <c r="D93" s="128" t="s">
        <v>69</v>
      </c>
      <c r="E93" s="128"/>
      <c r="F93" s="128"/>
      <c r="G93" s="128"/>
      <c r="H93" s="151" t="s">
        <v>186</v>
      </c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4:30" ht="33.6" customHeight="1">
      <c r="D94" s="128" t="s">
        <v>71</v>
      </c>
      <c r="E94" s="128"/>
      <c r="F94" s="128"/>
      <c r="G94" s="128"/>
      <c r="H94" s="129" t="s">
        <v>187</v>
      </c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30"/>
    </row>
    <row r="95" spans="4:30" ht="33.6" customHeight="1">
      <c r="D95" s="128" t="s">
        <v>65</v>
      </c>
      <c r="E95" s="128"/>
      <c r="F95" s="128"/>
      <c r="G95" s="128"/>
      <c r="H95" s="129" t="s">
        <v>188</v>
      </c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30"/>
    </row>
    <row r="96" spans="4:30" ht="33.6" customHeight="1">
      <c r="D96" s="128" t="s">
        <v>70</v>
      </c>
      <c r="E96" s="128"/>
      <c r="F96" s="128"/>
      <c r="G96" s="128"/>
      <c r="H96" s="129" t="s">
        <v>189</v>
      </c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30"/>
    </row>
    <row r="98" spans="26:30">
      <c r="Z98" s="90"/>
      <c r="AA98" s="91"/>
      <c r="AB98" s="91"/>
      <c r="AC98" s="91"/>
      <c r="AD98" s="91"/>
    </row>
  </sheetData>
  <mergeCells count="43">
    <mergeCell ref="D94:G94"/>
    <mergeCell ref="H94:AD94"/>
    <mergeCell ref="D95:G95"/>
    <mergeCell ref="H95:AD95"/>
    <mergeCell ref="D96:G96"/>
    <mergeCell ref="H96:AD96"/>
    <mergeCell ref="D91:AD91"/>
    <mergeCell ref="D92:G92"/>
    <mergeCell ref="H92:AD92"/>
    <mergeCell ref="D93:G93"/>
    <mergeCell ref="H93:AD93"/>
    <mergeCell ref="U56:AC56"/>
    <mergeCell ref="E58:I58"/>
    <mergeCell ref="E55:AC55"/>
    <mergeCell ref="U58:AC58"/>
    <mergeCell ref="Y10:AC10"/>
    <mergeCell ref="E10:I10"/>
    <mergeCell ref="J10:N10"/>
    <mergeCell ref="O10:S10"/>
    <mergeCell ref="T10:X10"/>
    <mergeCell ref="E60:I60"/>
    <mergeCell ref="E61:I61"/>
    <mergeCell ref="E59:I59"/>
    <mergeCell ref="E56:I56"/>
    <mergeCell ref="J56:T56"/>
    <mergeCell ref="U59:AC59"/>
    <mergeCell ref="U60:AC60"/>
    <mergeCell ref="U61:AC61"/>
    <mergeCell ref="J58:T58"/>
    <mergeCell ref="J59:T59"/>
    <mergeCell ref="J60:T60"/>
    <mergeCell ref="J61:T61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4" xr:uid="{00000000-0002-0000-03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 SEC - A</vt:lpstr>
      <vt:lpstr>PRIM SEC - I</vt:lpstr>
      <vt:lpstr>QUINTO A</vt:lpstr>
      <vt:lpstr>QUINTO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rosa luz maquera urviola</cp:lastModifiedBy>
  <dcterms:created xsi:type="dcterms:W3CDTF">2021-07-15T22:15:18Z</dcterms:created>
  <dcterms:modified xsi:type="dcterms:W3CDTF">2024-04-22T02:38:43Z</dcterms:modified>
</cp:coreProperties>
</file>