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4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5.xml" ContentType="application/vnd.openxmlformats-officedocument.drawing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6"/>
  <workbookPr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xr:revisionPtr revIDLastSave="0" documentId="8_{80791D5E-1800-4F4A-B820-8C71C284AA68}" xr6:coauthVersionLast="36" xr6:coauthVersionMax="36" xr10:uidLastSave="{00000000-0000-0000-0000-000000000000}"/>
  <bookViews>
    <workbookView xWindow="0" yWindow="0" windowWidth="28800" windowHeight="12225" tabRatio="688" activeTab="1" xr2:uid="{00000000-000D-0000-FFFF-FFFF00000000}"/>
  </bookViews>
  <sheets>
    <sheet name="PRIMERO SEC" sheetId="4" r:id="rId1"/>
    <sheet name="SEGUNDO SEC" sheetId="6" r:id="rId2"/>
    <sheet name="TERCERO SEC" sheetId="7" r:id="rId3"/>
    <sheet name="CUARTO SEC" sheetId="9" r:id="rId4"/>
    <sheet name="QUINTO SEC" sheetId="10" r:id="rId5"/>
  </sheets>
  <definedNames>
    <definedName name="_xlnm.Print_Area" localSheetId="3">'CUARTO SEC'!$B$1:$AE$74</definedName>
    <definedName name="_xlnm.Print_Area" localSheetId="0">'PRIMERO SEC'!$C$1:$AF$76</definedName>
    <definedName name="_xlnm.Print_Area" localSheetId="4">'QUINTO SEC'!$B$1:$AE$82</definedName>
    <definedName name="_xlnm.Print_Area" localSheetId="1">'SEGUNDO SEC'!$B$1:$AF$88</definedName>
    <definedName name="_xlnm.Print_Area" localSheetId="2">'TERCERO SEC'!$C$1:$AF$75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4" i="6" l="1"/>
  <c r="E34" i="6"/>
  <c r="F34" i="6"/>
  <c r="G34" i="6"/>
  <c r="H34" i="6"/>
  <c r="I34" i="6"/>
  <c r="J34" i="6"/>
  <c r="N34" i="6"/>
  <c r="O34" i="6"/>
  <c r="P34" i="6"/>
  <c r="Q34" i="6"/>
  <c r="R34" i="6"/>
  <c r="S34" i="6"/>
  <c r="T34" i="6"/>
  <c r="U34" i="6"/>
  <c r="V34" i="6"/>
  <c r="W34" i="6"/>
  <c r="X34" i="6"/>
  <c r="Y34" i="6"/>
  <c r="Z34" i="6"/>
  <c r="AA34" i="6"/>
  <c r="AB34" i="6"/>
  <c r="M34" i="6"/>
  <c r="L34" i="6"/>
  <c r="K34" i="6"/>
  <c r="I45" i="6" l="1"/>
  <c r="S45" i="6"/>
  <c r="D45" i="6"/>
  <c r="AC34" i="6"/>
  <c r="AC45" i="6" l="1"/>
  <c r="AF12" i="4"/>
  <c r="E26" i="10"/>
  <c r="F26" i="10"/>
  <c r="G26" i="10"/>
  <c r="H26" i="10"/>
  <c r="I26" i="10"/>
  <c r="J26" i="10"/>
  <c r="K26" i="10"/>
  <c r="L26" i="10"/>
  <c r="M26" i="10"/>
  <c r="N26" i="10"/>
  <c r="O26" i="10"/>
  <c r="P26" i="10"/>
  <c r="Q26" i="10"/>
  <c r="R26" i="10"/>
  <c r="S26" i="10"/>
  <c r="T26" i="10"/>
  <c r="U26" i="10"/>
  <c r="V26" i="10"/>
  <c r="W26" i="10"/>
  <c r="X26" i="10"/>
  <c r="Y26" i="10"/>
  <c r="Z26" i="10"/>
  <c r="AA26" i="10"/>
  <c r="AB26" i="10"/>
  <c r="E27" i="10"/>
  <c r="F27" i="10"/>
  <c r="G27" i="10"/>
  <c r="H27" i="10"/>
  <c r="I27" i="10"/>
  <c r="J27" i="10"/>
  <c r="K27" i="10"/>
  <c r="L27" i="10"/>
  <c r="M27" i="10"/>
  <c r="N27" i="10"/>
  <c r="O27" i="10"/>
  <c r="P27" i="10"/>
  <c r="Q27" i="10"/>
  <c r="R27" i="10"/>
  <c r="S27" i="10"/>
  <c r="T27" i="10"/>
  <c r="U27" i="10"/>
  <c r="V27" i="10"/>
  <c r="W27" i="10"/>
  <c r="X27" i="10"/>
  <c r="Y27" i="10"/>
  <c r="Z27" i="10"/>
  <c r="AA27" i="10"/>
  <c r="AB27" i="10"/>
  <c r="E28" i="10"/>
  <c r="F28" i="10"/>
  <c r="G28" i="10"/>
  <c r="H28" i="10"/>
  <c r="I28" i="10"/>
  <c r="J28" i="10"/>
  <c r="K28" i="10"/>
  <c r="L28" i="10"/>
  <c r="M28" i="10"/>
  <c r="N28" i="10"/>
  <c r="O28" i="10"/>
  <c r="P28" i="10"/>
  <c r="Q28" i="10"/>
  <c r="R28" i="10"/>
  <c r="S28" i="10"/>
  <c r="T28" i="10"/>
  <c r="U28" i="10"/>
  <c r="V28" i="10"/>
  <c r="W28" i="10"/>
  <c r="X28" i="10"/>
  <c r="Y28" i="10"/>
  <c r="Z28" i="10"/>
  <c r="AA28" i="10"/>
  <c r="AB28" i="10"/>
  <c r="D28" i="10"/>
  <c r="D27" i="10"/>
  <c r="D26" i="10"/>
  <c r="AC13" i="10"/>
  <c r="AD13" i="10"/>
  <c r="AE13" i="10"/>
  <c r="AC14" i="10"/>
  <c r="AD14" i="10"/>
  <c r="AE14" i="10"/>
  <c r="AC15" i="10"/>
  <c r="AD15" i="10"/>
  <c r="AE15" i="10"/>
  <c r="AC16" i="10"/>
  <c r="AD16" i="10"/>
  <c r="AE16" i="10"/>
  <c r="AC17" i="10"/>
  <c r="AD17" i="10"/>
  <c r="AE17" i="10"/>
  <c r="AC18" i="10"/>
  <c r="AD18" i="10"/>
  <c r="AE18" i="10"/>
  <c r="AC19" i="10"/>
  <c r="AD19" i="10"/>
  <c r="AE19" i="10"/>
  <c r="AC20" i="10"/>
  <c r="AD20" i="10"/>
  <c r="AE20" i="10"/>
  <c r="AC21" i="10"/>
  <c r="AD21" i="10"/>
  <c r="AE21" i="10"/>
  <c r="AC22" i="10"/>
  <c r="AD22" i="10"/>
  <c r="AE22" i="10"/>
  <c r="AE12" i="10"/>
  <c r="AD12" i="10"/>
  <c r="AC12" i="10"/>
  <c r="E24" i="9"/>
  <c r="F24" i="9"/>
  <c r="G24" i="9"/>
  <c r="H24" i="9"/>
  <c r="I24" i="9"/>
  <c r="J24" i="9"/>
  <c r="K24" i="9"/>
  <c r="L24" i="9"/>
  <c r="M24" i="9"/>
  <c r="N24" i="9"/>
  <c r="O24" i="9"/>
  <c r="P24" i="9"/>
  <c r="Q24" i="9"/>
  <c r="R24" i="9"/>
  <c r="S24" i="9"/>
  <c r="T24" i="9"/>
  <c r="U24" i="9"/>
  <c r="V24" i="9"/>
  <c r="W24" i="9"/>
  <c r="X24" i="9"/>
  <c r="Y24" i="9"/>
  <c r="Z24" i="9"/>
  <c r="AA24" i="9"/>
  <c r="AB24" i="9"/>
  <c r="E23" i="9"/>
  <c r="F23" i="9"/>
  <c r="G23" i="9"/>
  <c r="H23" i="9"/>
  <c r="I23" i="9"/>
  <c r="J23" i="9"/>
  <c r="K23" i="9"/>
  <c r="L23" i="9"/>
  <c r="M23" i="9"/>
  <c r="N23" i="9"/>
  <c r="O23" i="9"/>
  <c r="P23" i="9"/>
  <c r="Q23" i="9"/>
  <c r="R23" i="9"/>
  <c r="S23" i="9"/>
  <c r="T23" i="9"/>
  <c r="U23" i="9"/>
  <c r="V23" i="9"/>
  <c r="W23" i="9"/>
  <c r="X23" i="9"/>
  <c r="Y23" i="9"/>
  <c r="Z23" i="9"/>
  <c r="AA23" i="9"/>
  <c r="AB23" i="9"/>
  <c r="E22" i="9"/>
  <c r="F22" i="9"/>
  <c r="G22" i="9"/>
  <c r="H22" i="9"/>
  <c r="I22" i="9"/>
  <c r="J22" i="9"/>
  <c r="K22" i="9"/>
  <c r="L22" i="9"/>
  <c r="M22" i="9"/>
  <c r="N22" i="9"/>
  <c r="O22" i="9"/>
  <c r="P22" i="9"/>
  <c r="Q22" i="9"/>
  <c r="R22" i="9"/>
  <c r="S22" i="9"/>
  <c r="T22" i="9"/>
  <c r="U22" i="9"/>
  <c r="V22" i="9"/>
  <c r="W22" i="9"/>
  <c r="X22" i="9"/>
  <c r="Y22" i="9"/>
  <c r="Z22" i="9"/>
  <c r="AA22" i="9"/>
  <c r="AB22" i="9"/>
  <c r="D24" i="9"/>
  <c r="D23" i="9"/>
  <c r="D22" i="9"/>
  <c r="AE12" i="9"/>
  <c r="AD12" i="9"/>
  <c r="AC12" i="9"/>
  <c r="F25" i="7"/>
  <c r="G25" i="7"/>
  <c r="H25" i="7"/>
  <c r="I25" i="7"/>
  <c r="J25" i="7"/>
  <c r="K25" i="7"/>
  <c r="L25" i="7"/>
  <c r="M25" i="7"/>
  <c r="N25" i="7"/>
  <c r="O25" i="7"/>
  <c r="P25" i="7"/>
  <c r="Q25" i="7"/>
  <c r="R25" i="7"/>
  <c r="S25" i="7"/>
  <c r="T25" i="7"/>
  <c r="U25" i="7"/>
  <c r="V25" i="7"/>
  <c r="W25" i="7"/>
  <c r="X25" i="7"/>
  <c r="Y25" i="7"/>
  <c r="Z25" i="7"/>
  <c r="AA25" i="7"/>
  <c r="AB25" i="7"/>
  <c r="AC25" i="7"/>
  <c r="F24" i="7"/>
  <c r="G24" i="7"/>
  <c r="H24" i="7"/>
  <c r="I24" i="7"/>
  <c r="J24" i="7"/>
  <c r="K24" i="7"/>
  <c r="L24" i="7"/>
  <c r="M24" i="7"/>
  <c r="N24" i="7"/>
  <c r="O24" i="7"/>
  <c r="P24" i="7"/>
  <c r="Q24" i="7"/>
  <c r="R24" i="7"/>
  <c r="S24" i="7"/>
  <c r="T24" i="7"/>
  <c r="U24" i="7"/>
  <c r="V24" i="7"/>
  <c r="W24" i="7"/>
  <c r="X24" i="7"/>
  <c r="Y24" i="7"/>
  <c r="Z24" i="7"/>
  <c r="AA24" i="7"/>
  <c r="AB24" i="7"/>
  <c r="AC24" i="7"/>
  <c r="F23" i="7"/>
  <c r="G23" i="7"/>
  <c r="H23" i="7"/>
  <c r="I23" i="7"/>
  <c r="J23" i="7"/>
  <c r="K23" i="7"/>
  <c r="L23" i="7"/>
  <c r="M23" i="7"/>
  <c r="N23" i="7"/>
  <c r="O23" i="7"/>
  <c r="P23" i="7"/>
  <c r="Q23" i="7"/>
  <c r="R23" i="7"/>
  <c r="S23" i="7"/>
  <c r="T23" i="7"/>
  <c r="U23" i="7"/>
  <c r="V23" i="7"/>
  <c r="W23" i="7"/>
  <c r="X23" i="7"/>
  <c r="Y23" i="7"/>
  <c r="Z23" i="7"/>
  <c r="AA23" i="7"/>
  <c r="AB23" i="7"/>
  <c r="AC23" i="7"/>
  <c r="E25" i="7"/>
  <c r="E23" i="7"/>
  <c r="AD12" i="7"/>
  <c r="AE12" i="7"/>
  <c r="AF12" i="7"/>
  <c r="AF13" i="6"/>
  <c r="AF14" i="6"/>
  <c r="AF15" i="6"/>
  <c r="AF16" i="6"/>
  <c r="AF17" i="6"/>
  <c r="AF18" i="6"/>
  <c r="AF19" i="6"/>
  <c r="AF13" i="4"/>
  <c r="AF14" i="4"/>
  <c r="AF15" i="4"/>
  <c r="AF16" i="4"/>
  <c r="AF17" i="4"/>
  <c r="AF18" i="4"/>
  <c r="AF19" i="4"/>
  <c r="AF20" i="4"/>
  <c r="AD12" i="4"/>
  <c r="AE12" i="4"/>
  <c r="AE13" i="6"/>
  <c r="AE14" i="6"/>
  <c r="AE15" i="6"/>
  <c r="AE16" i="6"/>
  <c r="AE17" i="6"/>
  <c r="AE18" i="6"/>
  <c r="AE19" i="6"/>
  <c r="AC13" i="6"/>
  <c r="AD13" i="6" s="1"/>
  <c r="AC14" i="6"/>
  <c r="AD14" i="6" s="1"/>
  <c r="AC15" i="6"/>
  <c r="AD15" i="6" s="1"/>
  <c r="AC16" i="6"/>
  <c r="AD16" i="6" s="1"/>
  <c r="AC17" i="6"/>
  <c r="AD17" i="6" s="1"/>
  <c r="AC18" i="6"/>
  <c r="AD18" i="6" s="1"/>
  <c r="AC19" i="6"/>
  <c r="AD19" i="6" s="1"/>
  <c r="AE12" i="6"/>
  <c r="AF12" i="6"/>
  <c r="AF13" i="7"/>
  <c r="AF14" i="7"/>
  <c r="AF15" i="7"/>
  <c r="AF16" i="7"/>
  <c r="AF17" i="7"/>
  <c r="AF18" i="7"/>
  <c r="AF19" i="7"/>
  <c r="AE13" i="7"/>
  <c r="AE14" i="7"/>
  <c r="AE15" i="7"/>
  <c r="AE16" i="7"/>
  <c r="AE17" i="7"/>
  <c r="AE18" i="7"/>
  <c r="AE19" i="7"/>
  <c r="AD13" i="7"/>
  <c r="AD14" i="7"/>
  <c r="AD15" i="7"/>
  <c r="AD16" i="7"/>
  <c r="AD17" i="7"/>
  <c r="AD18" i="7"/>
  <c r="AD19" i="7"/>
  <c r="E36" i="6"/>
  <c r="F36" i="6"/>
  <c r="G36" i="6"/>
  <c r="H36" i="6"/>
  <c r="I36" i="6"/>
  <c r="J36" i="6"/>
  <c r="K36" i="6"/>
  <c r="L36" i="6"/>
  <c r="M36" i="6"/>
  <c r="N36" i="6"/>
  <c r="O36" i="6"/>
  <c r="P36" i="6"/>
  <c r="Q36" i="6"/>
  <c r="R36" i="6"/>
  <c r="S36" i="6"/>
  <c r="T36" i="6"/>
  <c r="U36" i="6"/>
  <c r="V36" i="6"/>
  <c r="W36" i="6"/>
  <c r="X36" i="6"/>
  <c r="Y36" i="6"/>
  <c r="Z36" i="6"/>
  <c r="AA36" i="6"/>
  <c r="AB36" i="6"/>
  <c r="E35" i="6"/>
  <c r="F35" i="6"/>
  <c r="G35" i="6"/>
  <c r="H35" i="6"/>
  <c r="I35" i="6"/>
  <c r="J35" i="6"/>
  <c r="K35" i="6"/>
  <c r="L35" i="6"/>
  <c r="M35" i="6"/>
  <c r="N35" i="6"/>
  <c r="O35" i="6"/>
  <c r="P35" i="6"/>
  <c r="Q35" i="6"/>
  <c r="R35" i="6"/>
  <c r="S35" i="6"/>
  <c r="T35" i="6"/>
  <c r="U35" i="6"/>
  <c r="V35" i="6"/>
  <c r="W35" i="6"/>
  <c r="X35" i="6"/>
  <c r="Y35" i="6"/>
  <c r="Z35" i="6"/>
  <c r="AA35" i="6"/>
  <c r="AB35" i="6"/>
  <c r="D36" i="6"/>
  <c r="E33" i="6"/>
  <c r="F33" i="6"/>
  <c r="G33" i="6"/>
  <c r="H33" i="6"/>
  <c r="I33" i="6"/>
  <c r="J33" i="6"/>
  <c r="K33" i="6"/>
  <c r="L33" i="6"/>
  <c r="M33" i="6"/>
  <c r="N33" i="6"/>
  <c r="O33" i="6"/>
  <c r="P33" i="6"/>
  <c r="Q33" i="6"/>
  <c r="R33" i="6"/>
  <c r="S33" i="6"/>
  <c r="T33" i="6"/>
  <c r="U33" i="6"/>
  <c r="V33" i="6"/>
  <c r="W33" i="6"/>
  <c r="X33" i="6"/>
  <c r="Y33" i="6"/>
  <c r="Z33" i="6"/>
  <c r="AA33" i="6"/>
  <c r="AB33" i="6"/>
  <c r="D33" i="6"/>
  <c r="AC12" i="6"/>
  <c r="AD12" i="6" s="1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W26" i="4"/>
  <c r="X26" i="4"/>
  <c r="Y26" i="4"/>
  <c r="Z26" i="4"/>
  <c r="AA26" i="4"/>
  <c r="AB26" i="4"/>
  <c r="AC26" i="4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W25" i="4"/>
  <c r="X25" i="4"/>
  <c r="Y25" i="4"/>
  <c r="Z25" i="4"/>
  <c r="AA25" i="4"/>
  <c r="AB25" i="4"/>
  <c r="AC25" i="4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W24" i="4"/>
  <c r="X24" i="4"/>
  <c r="Y24" i="4"/>
  <c r="Z24" i="4"/>
  <c r="AA24" i="4"/>
  <c r="AB24" i="4"/>
  <c r="AC24" i="4"/>
  <c r="AE13" i="4"/>
  <c r="AE14" i="4"/>
  <c r="AE15" i="4"/>
  <c r="AE16" i="4"/>
  <c r="AE17" i="4"/>
  <c r="AE18" i="4"/>
  <c r="AE19" i="4"/>
  <c r="AE20" i="4"/>
  <c r="AD13" i="4"/>
  <c r="AD14" i="4"/>
  <c r="AD15" i="4"/>
  <c r="AD16" i="4"/>
  <c r="AD17" i="4"/>
  <c r="AD18" i="4"/>
  <c r="AD19" i="4"/>
  <c r="AD20" i="4"/>
  <c r="E26" i="4"/>
  <c r="E24" i="4"/>
  <c r="AD18" i="9"/>
  <c r="AE18" i="9"/>
  <c r="AD17" i="9"/>
  <c r="AE17" i="9"/>
  <c r="AD16" i="9"/>
  <c r="AE16" i="9"/>
  <c r="AD15" i="9"/>
  <c r="AE15" i="9"/>
  <c r="AD14" i="9"/>
  <c r="AE14" i="9"/>
  <c r="AD13" i="9"/>
  <c r="AE13" i="9"/>
  <c r="E24" i="7"/>
  <c r="D35" i="6"/>
  <c r="E25" i="4"/>
  <c r="G37" i="6" l="1"/>
  <c r="AD24" i="4"/>
  <c r="AD25" i="4"/>
  <c r="E34" i="4"/>
  <c r="J34" i="4"/>
  <c r="T37" i="10" l="1"/>
  <c r="T38" i="10"/>
  <c r="T36" i="10"/>
  <c r="I37" i="10"/>
  <c r="I38" i="10"/>
  <c r="I36" i="10"/>
  <c r="D37" i="10"/>
  <c r="D38" i="10"/>
  <c r="D36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AC28" i="10"/>
  <c r="AC27" i="10"/>
  <c r="AC26" i="10"/>
  <c r="U33" i="9"/>
  <c r="U34" i="9"/>
  <c r="U32" i="9"/>
  <c r="J33" i="9"/>
  <c r="J34" i="9"/>
  <c r="J32" i="9"/>
  <c r="D33" i="9"/>
  <c r="D34" i="9"/>
  <c r="D32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AC24" i="9"/>
  <c r="AC23" i="9"/>
  <c r="AC22" i="9"/>
  <c r="W34" i="7"/>
  <c r="W35" i="7"/>
  <c r="W33" i="7"/>
  <c r="K34" i="7"/>
  <c r="K35" i="7"/>
  <c r="K33" i="7"/>
  <c r="E34" i="7"/>
  <c r="E35" i="7"/>
  <c r="E33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AD25" i="7"/>
  <c r="AD24" i="7"/>
  <c r="AD23" i="7"/>
  <c r="S46" i="6"/>
  <c r="S47" i="6"/>
  <c r="S44" i="6"/>
  <c r="I46" i="6"/>
  <c r="I47" i="6"/>
  <c r="I44" i="6"/>
  <c r="D46" i="6"/>
  <c r="D47" i="6"/>
  <c r="D44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F37" i="6"/>
  <c r="E37" i="6"/>
  <c r="D37" i="6"/>
  <c r="AC36" i="6"/>
  <c r="AC35" i="6"/>
  <c r="AC33" i="6"/>
  <c r="J35" i="4"/>
  <c r="X36" i="4"/>
  <c r="J36" i="4"/>
  <c r="E36" i="4"/>
  <c r="X35" i="4"/>
  <c r="E35" i="4"/>
  <c r="X34" i="4"/>
  <c r="AC27" i="4"/>
  <c r="AB27" i="4"/>
  <c r="AA27" i="4"/>
  <c r="Z27" i="4"/>
  <c r="Y27" i="4"/>
  <c r="X27" i="4"/>
  <c r="W27" i="4"/>
  <c r="V27" i="4"/>
  <c r="U27" i="4"/>
  <c r="T27" i="4"/>
  <c r="S27" i="4"/>
  <c r="R27" i="4"/>
  <c r="Q27" i="4"/>
  <c r="P27" i="4"/>
  <c r="O27" i="4"/>
  <c r="N27" i="4"/>
  <c r="M27" i="4"/>
  <c r="L27" i="4"/>
  <c r="K27" i="4"/>
  <c r="J27" i="4"/>
  <c r="I27" i="4"/>
  <c r="H27" i="4"/>
  <c r="G27" i="4"/>
  <c r="F27" i="4"/>
  <c r="E27" i="4"/>
  <c r="AD26" i="4"/>
  <c r="AC38" i="10" l="1"/>
  <c r="F52" i="10" s="1"/>
  <c r="W36" i="7"/>
  <c r="G42" i="7" s="1"/>
  <c r="AC33" i="9"/>
  <c r="AC34" i="9"/>
  <c r="AC25" i="9"/>
  <c r="AD25" i="9" s="1"/>
  <c r="AC32" i="9"/>
  <c r="J35" i="9"/>
  <c r="D35" i="9"/>
  <c r="U35" i="9"/>
  <c r="AD33" i="7"/>
  <c r="K36" i="7"/>
  <c r="F40" i="7" s="1"/>
  <c r="AD34" i="7"/>
  <c r="E36" i="7"/>
  <c r="E40" i="7" s="1"/>
  <c r="AD35" i="7"/>
  <c r="AD26" i="7"/>
  <c r="AE26" i="7" s="1"/>
  <c r="AC37" i="6"/>
  <c r="AC47" i="6"/>
  <c r="I48" i="6"/>
  <c r="E53" i="6" s="1"/>
  <c r="S48" i="6"/>
  <c r="F53" i="6" s="1"/>
  <c r="D39" i="10"/>
  <c r="I39" i="10"/>
  <c r="AC29" i="10"/>
  <c r="AC36" i="10"/>
  <c r="T39" i="10"/>
  <c r="F43" i="10" s="1"/>
  <c r="D51" i="10"/>
  <c r="AC37" i="10"/>
  <c r="D48" i="6"/>
  <c r="D53" i="6" s="1"/>
  <c r="AC44" i="6"/>
  <c r="AC46" i="6"/>
  <c r="J37" i="4"/>
  <c r="F42" i="4" s="1"/>
  <c r="X37" i="4"/>
  <c r="G43" i="4" s="1"/>
  <c r="AD35" i="4"/>
  <c r="AD34" i="4"/>
  <c r="AD36" i="4"/>
  <c r="AD27" i="4"/>
  <c r="E37" i="4"/>
  <c r="E41" i="4" s="1"/>
  <c r="AE34" i="6" l="1"/>
  <c r="AE36" i="6"/>
  <c r="AE35" i="6"/>
  <c r="AE33" i="6"/>
  <c r="E52" i="10"/>
  <c r="D52" i="10"/>
  <c r="G40" i="7"/>
  <c r="G41" i="7"/>
  <c r="E41" i="7"/>
  <c r="E54" i="6"/>
  <c r="D52" i="6"/>
  <c r="F52" i="6"/>
  <c r="AE27" i="4"/>
  <c r="AE24" i="4"/>
  <c r="AD24" i="9"/>
  <c r="D39" i="9"/>
  <c r="E41" i="9"/>
  <c r="AD23" i="9"/>
  <c r="AD22" i="9"/>
  <c r="F39" i="9"/>
  <c r="D40" i="9"/>
  <c r="F41" i="9"/>
  <c r="F40" i="9"/>
  <c r="E39" i="9"/>
  <c r="AC35" i="9"/>
  <c r="E40" i="9"/>
  <c r="F42" i="7"/>
  <c r="AD36" i="7"/>
  <c r="AE23" i="7"/>
  <c r="F41" i="7"/>
  <c r="AE24" i="7"/>
  <c r="E42" i="7"/>
  <c r="AE25" i="7"/>
  <c r="AC48" i="6"/>
  <c r="AD29" i="10"/>
  <c r="E43" i="10"/>
  <c r="E45" i="10"/>
  <c r="E44" i="10"/>
  <c r="AD27" i="10"/>
  <c r="E51" i="10"/>
  <c r="AD26" i="10"/>
  <c r="F44" i="10"/>
  <c r="F51" i="10"/>
  <c r="AD28" i="10"/>
  <c r="F45" i="10"/>
  <c r="F50" i="10"/>
  <c r="E50" i="10"/>
  <c r="D50" i="10"/>
  <c r="E49" i="10"/>
  <c r="F49" i="10"/>
  <c r="D49" i="10"/>
  <c r="AC39" i="10"/>
  <c r="D45" i="10"/>
  <c r="D44" i="10"/>
  <c r="D43" i="10"/>
  <c r="D41" i="9"/>
  <c r="E55" i="6"/>
  <c r="D55" i="6"/>
  <c r="D54" i="6"/>
  <c r="F54" i="6"/>
  <c r="F55" i="6"/>
  <c r="E52" i="6"/>
  <c r="F43" i="4"/>
  <c r="F41" i="4"/>
  <c r="G41" i="4"/>
  <c r="G42" i="4"/>
  <c r="E42" i="4"/>
  <c r="E43" i="4"/>
  <c r="AE26" i="4"/>
  <c r="AD37" i="4"/>
  <c r="AE25" i="4"/>
  <c r="E56" i="6" l="1"/>
  <c r="F42" i="9"/>
  <c r="E42" i="9"/>
  <c r="F43" i="7"/>
  <c r="D42" i="9"/>
  <c r="E43" i="7"/>
  <c r="G43" i="7"/>
  <c r="D56" i="6"/>
  <c r="F56" i="6"/>
  <c r="AE37" i="6"/>
  <c r="G52" i="10"/>
  <c r="G49" i="10"/>
  <c r="G50" i="10"/>
  <c r="E46" i="10"/>
  <c r="G51" i="10"/>
  <c r="G44" i="4"/>
  <c r="F46" i="10"/>
  <c r="D46" i="10"/>
  <c r="E44" i="4"/>
  <c r="F44" i="4"/>
</calcChain>
</file>

<file path=xl/sharedStrings.xml><?xml version="1.0" encoding="utf-8"?>
<sst xmlns="http://schemas.openxmlformats.org/spreadsheetml/2006/main" count="1769" uniqueCount="154">
  <si>
    <t>Resumen de respuestas del aula</t>
  </si>
  <si>
    <t>P1</t>
  </si>
  <si>
    <t>P2</t>
  </si>
  <si>
    <t>P3</t>
  </si>
  <si>
    <t>P4</t>
  </si>
  <si>
    <t>P5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</si>
  <si>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</si>
  <si>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</si>
  <si>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</si>
  <si>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</si>
  <si>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</si>
  <si>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</si>
  <si>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</si>
  <si>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</si>
  <si>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</si>
  <si>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</si>
  <si>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</si>
  <si>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</si>
  <si>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P18</t>
  </si>
  <si>
    <t>P19</t>
  </si>
  <si>
    <t>P20</t>
  </si>
  <si>
    <t>P21</t>
  </si>
  <si>
    <t>P22</t>
  </si>
  <si>
    <t>P23</t>
  </si>
  <si>
    <t>P24</t>
  </si>
  <si>
    <t>P25</t>
  </si>
  <si>
    <t>Preguntas ordenadas por capacidades</t>
  </si>
  <si>
    <t>Obtiene información del 
texto escrito.</t>
  </si>
  <si>
    <t>Infiere e interpreta información del texto.</t>
  </si>
  <si>
    <t>TOTAL</t>
  </si>
  <si>
    <t xml:space="preserve">TOTAL </t>
  </si>
  <si>
    <r>
      <t xml:space="preserve">Inadecuadas ( </t>
    </r>
    <r>
      <rPr>
        <b/>
        <sz val="11"/>
        <color rgb="FFFF0000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</si>
  <si>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 xml:space="preserve">Omitidas ( </t>
    </r>
    <r>
      <rPr>
        <b/>
        <sz val="14"/>
        <color theme="1"/>
        <rFont val="Calibri"/>
        <family val="2"/>
      </rPr>
      <t>−</t>
    </r>
    <r>
      <rPr>
        <sz val="11"/>
        <color rgb="FF7030A0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</si>
  <si>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Reflexiona y evalúa la forma, el contenido y contexto</t>
  </si>
  <si>
    <r>
      <t>Parciales  (</t>
    </r>
    <r>
      <rPr>
        <sz val="11"/>
        <color rgb="FF000000"/>
        <rFont val="Schadow BT"/>
        <family val="1"/>
      </rPr>
      <t>•</t>
    </r>
    <r>
      <rPr>
        <sz val="11"/>
        <color rgb="FF000000"/>
        <rFont val="Calibri"/>
        <family val="2"/>
      </rPr>
      <t>)</t>
    </r>
  </si>
  <si>
    <r>
      <t>Adecuadas (</t>
    </r>
    <r>
      <rPr>
        <sz val="11"/>
        <color rgb="FF000000"/>
        <rFont val="Bookshelf Symbol 7"/>
        <family val="2"/>
        <charset val="2"/>
      </rPr>
      <t>p</t>
    </r>
    <r>
      <rPr>
        <sz val="11"/>
        <color rgb="FF000000"/>
        <rFont val="Calibri"/>
        <family val="2"/>
      </rPr>
      <t>)</t>
    </r>
  </si>
  <si>
    <t>%</t>
  </si>
  <si>
    <t>Obtiene informacion del texto escrito</t>
  </si>
  <si>
    <t>Nombre del texto</t>
  </si>
  <si>
    <t xml:space="preserve">Apellidos y nombres de los estudiantes </t>
  </si>
  <si>
    <t>N.°</t>
  </si>
  <si>
    <t>Resumen de las respuestas de cada estudiante.</t>
  </si>
  <si>
    <t>Inadecuadas (X)</t>
  </si>
  <si>
    <t>Adecuadas (A)</t>
  </si>
  <si>
    <t>X</t>
  </si>
  <si>
    <t>Omitidas (O)</t>
  </si>
  <si>
    <t>LEYENDA:</t>
  </si>
  <si>
    <t>DOCENTE</t>
  </si>
  <si>
    <t>ADECUADAS</t>
  </si>
  <si>
    <t>INADECUADAS</t>
  </si>
  <si>
    <t>OMITIDAS</t>
  </si>
  <si>
    <t>✔</t>
  </si>
  <si>
    <t>–</t>
  </si>
  <si>
    <t>Omitidas (–)</t>
  </si>
  <si>
    <t>Adecuadas (✔)</t>
  </si>
  <si>
    <r>
      <t>Inadecuadas (</t>
    </r>
    <r>
      <rPr>
        <b/>
        <sz val="12"/>
        <color theme="1"/>
        <rFont val="Calibri"/>
        <family val="2"/>
        <scheme val="minor"/>
      </rPr>
      <t>X</t>
    </r>
    <r>
      <rPr>
        <sz val="12"/>
        <color theme="1"/>
        <rFont val="Calibri"/>
        <family val="2"/>
        <scheme val="minor"/>
      </rPr>
      <t>)</t>
    </r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</si>
  <si>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</si>
  <si>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color rgb="FF000000"/>
        <rFont val="Calibri"/>
        <family val="2"/>
      </rPr>
      <t xml:space="preserve"> )</t>
    </r>
  </si>
  <si>
    <t>Resumen por capacidades</t>
  </si>
  <si>
    <t xml:space="preserve">Obtiene información del 
texto escrito. </t>
  </si>
  <si>
    <r>
      <t>Inadecuadas ( X</t>
    </r>
    <r>
      <rPr>
        <sz val="11"/>
        <color rgb="FF000000"/>
        <rFont val="Calibri"/>
        <family val="2"/>
      </rPr>
      <t xml:space="preserve"> )</t>
    </r>
  </si>
  <si>
    <t>REGISTRO DEL KIT DE EVALUACIÓN DIAGNÓSTICA DE LECTURA - 3er GRADO</t>
  </si>
  <si>
    <t>REGISTRO DEL KIT DE EVALUACIÓN DIAGNÓSTICA DE LECTURA - 4to GRADO</t>
  </si>
  <si>
    <r>
      <t>Inadecuadas (</t>
    </r>
    <r>
      <rPr>
        <sz val="11"/>
        <rFont val="Calibri"/>
        <family val="2"/>
      </rPr>
      <t xml:space="preserve">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</si>
  <si>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>REGISTRO DEL KIT DE EVALUACIÓN DIAGNÓSTICA DE LECTURA - 5to GRADO</t>
  </si>
  <si>
    <r>
      <t xml:space="preserve">Inadecuadas ( </t>
    </r>
    <r>
      <rPr>
        <b/>
        <sz val="11"/>
        <rFont val="Calibri"/>
        <family val="2"/>
      </rPr>
      <t>X</t>
    </r>
    <r>
      <rPr>
        <sz val="11"/>
        <rFont val="Calibri"/>
        <family val="2"/>
      </rPr>
      <t xml:space="preserve"> </t>
    </r>
    <r>
      <rPr>
        <sz val="11"/>
        <color rgb="FF000000"/>
        <rFont val="Calibri"/>
        <family val="2"/>
      </rPr>
      <t>)</t>
    </r>
  </si>
  <si>
    <t xml:space="preserve">       REGISTRO DEL KIT DE EVALUACIÓN DIAGNÓSTICA DE LECTURA - 2do GRADO</t>
  </si>
  <si>
    <t xml:space="preserve">            REGISTRO DEL KIT DE EVALUACIÓN DIAGNÓSTICA DE LECTURA - 1er GRADO</t>
  </si>
  <si>
    <t>INSTITUCIÓN EDUCATIVA</t>
  </si>
  <si>
    <t>N°  DE ESTUDIANTES</t>
  </si>
  <si>
    <t xml:space="preserve">¿Qué razonamientos consideran que tuvieron los estudiantes para elegir la alternativa incorrecta? </t>
  </si>
  <si>
    <t>Podemos analizar cada pregunta o en algunas de las preguntas. (Descripción por parte del docente)</t>
  </si>
  <si>
    <t>PARCIALES</t>
  </si>
  <si>
    <t>O</t>
  </si>
  <si>
    <t>Parciales(O)</t>
  </si>
  <si>
    <r>
      <t>Parciales(</t>
    </r>
    <r>
      <rPr>
        <b/>
        <sz val="11"/>
        <color theme="1"/>
        <rFont val="Bauhaus 93"/>
        <family val="5"/>
      </rPr>
      <t>o</t>
    </r>
    <r>
      <rPr>
        <b/>
        <sz val="11"/>
        <color theme="1"/>
        <rFont val="Calibri"/>
        <family val="2"/>
        <scheme val="minor"/>
      </rPr>
      <t>)</t>
    </r>
  </si>
  <si>
    <t>Parciales (o)</t>
  </si>
  <si>
    <t>¿Qué indican las respuestas parciales?</t>
  </si>
  <si>
    <t>SECCIÓN</t>
  </si>
  <si>
    <t xml:space="preserve">Apellidos y Nombres  </t>
  </si>
  <si>
    <t>¿Qué pautas consideraron  los estudiantes para    dar con la respuesta correcta?</t>
  </si>
  <si>
    <t>¿Qué dificultades  están evidenciando los estudiantes al elegir la alternativa incorrecta?</t>
  </si>
  <si>
    <t xml:space="preserve">¿Cuál es la alternativa incorrecta  que la mayor cantidad de estudiantes marcó ?  </t>
  </si>
  <si>
    <t>¿Cuál es la alternativa  correcta que la mayoría de estudiantes marcó?</t>
  </si>
  <si>
    <t>LA SEÑORITA CORA</t>
  </si>
  <si>
    <t>LECHE</t>
  </si>
  <si>
    <t>LOS TRANSGENICOS EN LA MIRA</t>
  </si>
  <si>
    <t>ACCIDENTES DE TRANSITO</t>
  </si>
  <si>
    <t>LA DIETA MENTAL PARA TENER UN CEREBRO SANO</t>
  </si>
  <si>
    <t>TITULO DEL TEXTO</t>
  </si>
  <si>
    <t>LOS TRANSGÉNICOS EN LA MIRA</t>
  </si>
  <si>
    <t>ACCIDENTES DE TRÁNSITO</t>
  </si>
  <si>
    <t>ADOPCIÓN PRIORITARIA: 358 NIÑOS ESPERAN UN HOGAR</t>
  </si>
  <si>
    <t>LAS DOS CARAS DE LAS TAREAS</t>
  </si>
  <si>
    <t>SU MAJESTAD, LA PAPA</t>
  </si>
  <si>
    <t>DEBATE: ¿SE DEBE EXIGIR LA ENSEÑANZA DE QUECHUA?</t>
  </si>
  <si>
    <t>RIESGOS POR EL USO DEL CELULAR</t>
  </si>
  <si>
    <t>JOSÉ OLAYA</t>
  </si>
  <si>
    <t>ÚNICA</t>
  </si>
  <si>
    <t>ROGER GUEVARA MAMANI</t>
  </si>
  <si>
    <t>CANDIA ALANOCA, Jhonceo Andrés</t>
  </si>
  <si>
    <t>CANQUI MAMANI, Brayan Anthony</t>
  </si>
  <si>
    <t>CCALLE CALLI, Jhon César</t>
  </si>
  <si>
    <t>CCAMA HUANACUNI, Bertha</t>
  </si>
  <si>
    <t>CHATA MAMANI, Juan Alberto</t>
  </si>
  <si>
    <t>PACOHUANACO ENCINAS, Adaliz</t>
  </si>
  <si>
    <t>CCALLE LANDA, Jemima Rosaly</t>
  </si>
  <si>
    <t>PARI CONDORI, Yeni Yesenia</t>
  </si>
  <si>
    <t>ROJAS TICONA, Camila Raquel</t>
  </si>
  <si>
    <t>TICONA ARO, Rudi Amilcar</t>
  </si>
  <si>
    <t>TICONA CHINO, Reyna Esther</t>
  </si>
  <si>
    <t>AMONES VILCA, José Miguel</t>
  </si>
  <si>
    <t>CALLOHUARI MALLEA, José Ángel</t>
  </si>
  <si>
    <t>CHATA MAMANI, MARÍA Angélica</t>
  </si>
  <si>
    <t>CHURA TICONA, Silma</t>
  </si>
  <si>
    <t>JALANOCA TICONA, Aquiles Eloy</t>
  </si>
  <si>
    <t>RAMÍREZ CHATA, Jhon Elmer</t>
  </si>
  <si>
    <t>TICONA TICONA, José Alberto</t>
  </si>
  <si>
    <t>ANAHUA PACOHUANACO, Hayduck</t>
  </si>
  <si>
    <t>CCALLE LANDA, Keren Mahomi</t>
  </si>
  <si>
    <t>CCAMA CHINO, Noemi Evelin</t>
  </si>
  <si>
    <t>HUANACUNI APAZA, Jhon Erick</t>
  </si>
  <si>
    <t>MARCA CONDORI, Juan Darío</t>
  </si>
  <si>
    <t>RAMOS MAMANI, Jhosep</t>
  </si>
  <si>
    <t>TICONA TICONA, Fabiana Luana</t>
  </si>
  <si>
    <t>TURPO VENTURA, Merly Danica</t>
  </si>
  <si>
    <t>AMONES FLORES, Dannae Ivana</t>
  </si>
  <si>
    <t>AMONES VILCA, Roberto Carlos</t>
  </si>
  <si>
    <t>ASA ANAHUA, Valeri del Rosario</t>
  </si>
  <si>
    <t>CCALLE CCALLI, Luz Angélica</t>
  </si>
  <si>
    <t>CCAMA TICONA, Frank Yordan</t>
  </si>
  <si>
    <t>GUZMAN CANDIA, Jeremy Smith</t>
  </si>
  <si>
    <t>HUANACUNI TURPO, Analí Rocío</t>
  </si>
  <si>
    <t>MAMANI HUANACUNI, Brayan Messi</t>
  </si>
  <si>
    <t>CANQUI MAMANI, Rossi Karen</t>
  </si>
  <si>
    <t>CCALLE LANDA, Ángel Benjamin</t>
  </si>
  <si>
    <t>CCAMA CHINO, William Makensi</t>
  </si>
  <si>
    <t>CCAMMA HUANACUNI, Alicia Olga</t>
  </si>
  <si>
    <t>HUANACUNI TURPO, Daysi Ruth</t>
  </si>
  <si>
    <t>PACOHUANACO ENCINAS, Hugo Williams</t>
  </si>
  <si>
    <t>RAMIREZ HUALLPA, Juan José Román</t>
  </si>
  <si>
    <t>TICONA CHINO, Yudith Rocío</t>
  </si>
  <si>
    <t>TICONA MALLEA, Oliver Franco</t>
  </si>
  <si>
    <t>El 14 % de las y  los estudiantes respondieron de manera inadecuada en la capacidad de obtiene informmación del texto  escrito, el 42 % contestaron de  forma inadeuada en la capacidad de infiere e interpreta información del texto; mientras  el 64 % no  acertaron en la capacidad de reflexiona y evalúa la forma, el contenido y contexto del texto leído.</t>
  </si>
  <si>
    <t>El 86 % de las y  los estudiantes respondieron de manera adecuada en la capacidad de obtiene informmación del texto  escrito, mientras 58 %  acertaron en la capacidad de infiere e interpreta informaci´no del texto y; el 34 %  contestaron de manera satisfatorio en la capacidad de  reflexiona y evalúa la forma, el contenido y contexto del texto.</t>
  </si>
  <si>
    <t>La falta de deducción de los textos leídos. La no aplicación de las tecnicas de estudio y el desconocimiento del significado de las palabras desconocidas..</t>
  </si>
  <si>
    <t>El 88 % de las y  los estudiantes respondieron de manera adecuada en la capacidad de obtiene informmación del texto  escrito, mientras 65 %  acertaron en la capacidad de infiere e interpreta informaci´no del texto y; el 36 %  contestaron de manera satisfatorio en la capacidad de  reflexiona y evalúa la forma, el contenido y contexto del texto.</t>
  </si>
  <si>
    <t>El 12 % de las y  los estudiantes respondieron de manera inadecuada en la capacidad de obtiene informmación del texto  escrito, el 35 % contestaron de  forma inadeuada en la capacidad de infiere e interpreta información del texto; mientras  el 64 % no  acertaron en la capacidad de reflexiona y evalúa la forma, el contenido y contexto del texto leído.</t>
  </si>
  <si>
    <t>El 73 % de las y  los estudiantes respondieron de manera adecuada en la capacidad de obtiene informmación del texto  escrito, mientras 57 %  acertaron en la capacidad de infiere e interpreta informaci´no del texto y; el 36 %  contestaron de manera satisfatorio en la capacidad de  reflexiona y evalúa la forma, el contenido y contexto del texto.</t>
  </si>
  <si>
    <t>El 27 % de las y  los estudiantes respondieron de manera inadecuada en la capacidad de obtiene informmación del texto  escrito, el 43 % contestaron de  forma inadeuada en la capacidad de infiere e interpreta información del texto; mientras  el 64 % no  acertaron en la capacidad de reflexiona y evalúa la forma, el contenido y contexto del texto leído.</t>
  </si>
  <si>
    <t>El 68 % de las y  los estudiantes respondieron de manera adecuada en la capacidad de obtiene informmación del texto  escrito, mientras 53 %  acertaron en la capacidad de infiere e interpreta informaci´no del texto y; el 44 %  contestaron de manera satisfatorio en la capacidad de  reflexiona y evalúa la forma, el contenido y contexto del texto.</t>
  </si>
  <si>
    <t>El 32 % de las y  los estudiantes respondieron de manera inadecuada en la capacidad de obtiene informmación del texto  escrito, el 46 % contestaron de  forma inadeuada en la capacidad de infiere e interpreta información del texto; mientras  el 54 % no  acertaron en la capacidad de reflexiona y evalúa la forma, el contenido y contexto del texto leído.</t>
  </si>
  <si>
    <t>El 69 % de las y  los estudiantes respondieron de manera adecuada en la capacidad de obtiene informmación del texto  escrito, mientras 54 %  acertaron en la capacidad de infiere e interpreta informaci´no del texto y; el 61 %  contestaron de manera satisfatorio en la capacidad de  reflexiona y evalúa la forma, el contenido y contexto del texto.</t>
  </si>
  <si>
    <t>El 31 % de las y  los estudiantes respondieron de manera inadecuada en la capacidad de obtiene informmación del texto  escrito, el 46 % contestaron de  forma inadeuada en la capacidad de infiere e interpreta información del texto; mientras  el 39 % no  acertaron en la capacidad de reflexiona y evalúa la forma, el contenido y contexto del texto leído.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</si>
</sst>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8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b/>
      <sz val="11"/>
      <color rgb="FFFF0000"/>
      <name val="Calibri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7030A0"/>
      <name val="Calibri"/>
      <family val="2"/>
    </font>
    <font>
      <b/>
      <sz val="11"/>
      <color theme="0"/>
      <name val="Arial"/>
      <family val="2"/>
    </font>
    <font>
      <b/>
      <sz val="10"/>
      <color rgb="FFFFFFFF"/>
      <name val="Calibri"/>
      <family val="2"/>
    </font>
    <font>
      <b/>
      <sz val="14"/>
      <color theme="1"/>
      <name val="Calibri"/>
      <family val="2"/>
    </font>
    <font>
      <b/>
      <sz val="10"/>
      <color rgb="FF000000"/>
      <name val="Calibri"/>
      <family val="2"/>
    </font>
    <font>
      <b/>
      <sz val="10"/>
      <color theme="1"/>
      <name val="Calibri"/>
      <family val="2"/>
    </font>
    <font>
      <b/>
      <sz val="11"/>
      <color theme="0"/>
      <name val="Calibri"/>
      <family val="2"/>
    </font>
    <font>
      <sz val="11"/>
      <color rgb="FF000000"/>
      <name val="Schadow BT"/>
      <family val="1"/>
    </font>
    <font>
      <sz val="11"/>
      <color rgb="FF000000"/>
      <name val="Bookshelf Symbol 7"/>
      <family val="2"/>
      <charset val="2"/>
    </font>
    <font>
      <b/>
      <sz val="8"/>
      <color rgb="FF000000"/>
      <name val="Calibri"/>
      <family val="2"/>
    </font>
    <font>
      <b/>
      <sz val="11"/>
      <color theme="1"/>
      <name val="Arial"/>
      <family val="2"/>
    </font>
    <font>
      <b/>
      <sz val="12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2"/>
      <color theme="1"/>
      <name val="Arial Rounded MT Bold"/>
      <family val="2"/>
    </font>
    <font>
      <b/>
      <sz val="11"/>
      <color theme="1"/>
      <name val="Calibri"/>
      <family val="2"/>
      <scheme val="minor"/>
    </font>
    <font>
      <sz val="14"/>
      <color theme="1"/>
      <name val="Times New Roman"/>
      <family val="1"/>
    </font>
    <font>
      <b/>
      <sz val="12"/>
      <color theme="1"/>
      <name val="Times New Roman"/>
      <family val="1"/>
    </font>
    <font>
      <b/>
      <sz val="12"/>
      <color theme="1"/>
      <name val="Arial"/>
      <family val="2"/>
    </font>
    <font>
      <b/>
      <sz val="11"/>
      <color theme="1"/>
      <name val="Times New Roman"/>
      <family val="1"/>
    </font>
    <font>
      <b/>
      <sz val="14"/>
      <color theme="1"/>
      <name val="Calibri"/>
      <family val="2"/>
      <scheme val="minor"/>
    </font>
    <font>
      <b/>
      <sz val="18"/>
      <name val="Calibri"/>
      <family val="2"/>
      <scheme val="minor"/>
    </font>
    <font>
      <b/>
      <sz val="11"/>
      <name val="Calibri"/>
      <family val="2"/>
    </font>
    <font>
      <b/>
      <sz val="12"/>
      <name val="Times New Roman"/>
      <family val="1"/>
    </font>
    <font>
      <sz val="11"/>
      <name val="Calibri"/>
      <family val="2"/>
    </font>
    <font>
      <sz val="6"/>
      <name val="Calibri"/>
      <family val="2"/>
      <scheme val="minor"/>
    </font>
    <font>
      <b/>
      <sz val="12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theme="1"/>
      <name val="Calibri"/>
      <family val="2"/>
    </font>
    <font>
      <sz val="9"/>
      <color theme="1"/>
      <name val="Calibri"/>
      <family val="2"/>
      <scheme val="minor"/>
    </font>
    <font>
      <sz val="12"/>
      <color theme="1"/>
      <name val="Calibri"/>
      <family val="2"/>
    </font>
    <font>
      <b/>
      <sz val="11"/>
      <color theme="1"/>
      <name val="Bauhaus 93"/>
      <family val="5"/>
    </font>
    <font>
      <sz val="11"/>
      <color theme="1"/>
      <name val="Bauhaus 93"/>
      <family val="5"/>
    </font>
    <font>
      <sz val="8"/>
      <color theme="1"/>
      <name val="Calibri"/>
      <family val="2"/>
      <scheme val="minor"/>
    </font>
    <font>
      <sz val="8"/>
      <color rgb="FFFDCFF4"/>
      <name val="Calibri"/>
      <family val="2"/>
      <scheme val="minor"/>
    </font>
    <font>
      <sz val="9"/>
      <color rgb="FF002060"/>
      <name val="Calibri"/>
      <family val="2"/>
      <scheme val="minor"/>
    </font>
    <font>
      <sz val="8"/>
      <color rgb="FF002060"/>
      <name val="Calibri"/>
      <family val="2"/>
      <scheme val="minor"/>
    </font>
    <font>
      <b/>
      <sz val="24"/>
      <name val="Calibri"/>
      <family val="2"/>
      <scheme val="minor"/>
    </font>
    <font>
      <b/>
      <sz val="22"/>
      <name val="Arial"/>
      <family val="2"/>
    </font>
    <font>
      <b/>
      <sz val="11"/>
      <color rgb="FF00B050"/>
      <name val="Calibri"/>
      <family val="2"/>
      <scheme val="minor"/>
    </font>
    <font>
      <sz val="11"/>
      <color theme="1"/>
      <name val="Arial Nova Cond"/>
      <family val="2"/>
    </font>
    <font>
      <b/>
      <sz val="12"/>
      <color theme="1"/>
      <name val="Arial Nova Light"/>
      <family val="2"/>
    </font>
    <font>
      <b/>
      <sz val="23"/>
      <name val="Bahnschrift Light"/>
      <family val="2"/>
    </font>
    <font>
      <sz val="12"/>
      <color theme="1"/>
      <name val="Arial Black"/>
      <family val="2"/>
    </font>
    <font>
      <b/>
      <sz val="12"/>
      <color theme="1"/>
      <name val="Arial Black"/>
      <family val="2"/>
    </font>
    <font>
      <b/>
      <sz val="10"/>
      <color theme="1"/>
      <name val="Arial Black"/>
      <family val="2"/>
    </font>
    <font>
      <b/>
      <sz val="10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4" tint="-0.249977111117893"/>
        <bgColor rgb="FFE11F8E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66FF66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rgb="FF00B050"/>
        <bgColor rgb="FF548135"/>
      </patternFill>
    </fill>
    <fill>
      <patternFill patternType="solid">
        <fgColor rgb="FFCCFF99"/>
        <bgColor rgb="FFE2EFD9"/>
      </patternFill>
    </fill>
    <fill>
      <patternFill patternType="solid">
        <fgColor rgb="FFCCFF99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62983E"/>
        <bgColor rgb="FF548135"/>
      </patternFill>
    </fill>
    <fill>
      <patternFill patternType="solid">
        <fgColor rgb="FF62983E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829F5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0"/>
        <bgColor rgb="FFE11F8E"/>
      </patternFill>
    </fill>
    <fill>
      <patternFill patternType="solid">
        <fgColor rgb="FFFFC000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00B0F0"/>
        <bgColor indexed="64"/>
      </patternFill>
    </fill>
  </fills>
  <borders count="21">
    <border>
      <left/>
      <right/>
      <top/>
      <bottom/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rgb="FF000000"/>
      </bottom>
      <diagonal/>
    </border>
  </borders>
  <cellStyleXfs count="4">
    <xf numFmtId="0" fontId="0" fillId="0" borderId="0"/>
    <xf numFmtId="9" fontId="3" fillId="0" borderId="0" applyFont="0" applyFill="0" applyBorder="0" applyAlignment="0" applyProtection="0"/>
    <xf numFmtId="0" fontId="38" fillId="0" borderId="0"/>
    <xf numFmtId="41" fontId="3" fillId="0" borderId="14">
      <alignment horizontal="center"/>
    </xf>
  </cellStyleXfs>
  <cellXfs count="251">
    <xf numFmtId="0" fontId="0" fillId="0" borderId="0" xfId="0"/>
    <xf numFmtId="0" fontId="0" fillId="0" borderId="0" xfId="0" applyFont="1" applyAlignment="1"/>
    <xf numFmtId="0" fontId="6" fillId="0" borderId="0" xfId="0" applyFont="1" applyBorder="1"/>
    <xf numFmtId="0" fontId="6" fillId="0" borderId="0" xfId="0" applyFont="1" applyBorder="1" applyAlignment="1">
      <alignment horizontal="center" vertical="center"/>
    </xf>
    <xf numFmtId="0" fontId="9" fillId="0" borderId="0" xfId="0" applyFont="1" applyBorder="1"/>
    <xf numFmtId="9" fontId="0" fillId="0" borderId="2" xfId="0" applyNumberFormat="1" applyBorder="1"/>
    <xf numFmtId="0" fontId="10" fillId="3" borderId="2" xfId="0" applyFont="1" applyFill="1" applyBorder="1" applyAlignment="1">
      <alignment horizontal="center" vertical="center"/>
    </xf>
    <xf numFmtId="9" fontId="0" fillId="0" borderId="0" xfId="0" applyNumberFormat="1" applyBorder="1"/>
    <xf numFmtId="0" fontId="5" fillId="3" borderId="2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wrapText="1"/>
    </xf>
    <xf numFmtId="0" fontId="9" fillId="12" borderId="6" xfId="0" applyFont="1" applyFill="1" applyBorder="1"/>
    <xf numFmtId="0" fontId="16" fillId="16" borderId="2" xfId="0" applyFont="1" applyFill="1" applyBorder="1" applyAlignment="1">
      <alignment horizontal="center" vertical="center"/>
    </xf>
    <xf numFmtId="0" fontId="6" fillId="18" borderId="2" xfId="0" applyFont="1" applyFill="1" applyBorder="1" applyAlignment="1">
      <alignment horizontal="center" vertical="center"/>
    </xf>
    <xf numFmtId="0" fontId="17" fillId="4" borderId="2" xfId="0" applyFont="1" applyFill="1" applyBorder="1"/>
    <xf numFmtId="9" fontId="0" fillId="12" borderId="2" xfId="1" applyFont="1" applyFill="1" applyBorder="1"/>
    <xf numFmtId="9" fontId="0" fillId="5" borderId="2" xfId="1" applyFont="1" applyFill="1" applyBorder="1"/>
    <xf numFmtId="9" fontId="0" fillId="2" borderId="2" xfId="1" applyFont="1" applyFill="1" applyBorder="1"/>
    <xf numFmtId="9" fontId="0" fillId="19" borderId="2" xfId="1" applyFont="1" applyFill="1" applyBorder="1"/>
    <xf numFmtId="0" fontId="0" fillId="17" borderId="2" xfId="0" applyFill="1" applyBorder="1"/>
    <xf numFmtId="0" fontId="0" fillId="12" borderId="2" xfId="0" applyFill="1" applyBorder="1"/>
    <xf numFmtId="0" fontId="0" fillId="12" borderId="2" xfId="0" applyFont="1" applyFill="1" applyBorder="1" applyAlignment="1"/>
    <xf numFmtId="0" fontId="0" fillId="5" borderId="2" xfId="0" applyFont="1" applyFill="1" applyBorder="1" applyAlignment="1"/>
    <xf numFmtId="0" fontId="6" fillId="17" borderId="2" xfId="0" applyFont="1" applyFill="1" applyBorder="1" applyAlignment="1">
      <alignment horizontal="center" vertical="center"/>
    </xf>
    <xf numFmtId="0" fontId="6" fillId="17" borderId="2" xfId="0" applyFont="1" applyFill="1" applyBorder="1" applyAlignment="1">
      <alignment horizontal="right" vertical="center"/>
    </xf>
    <xf numFmtId="0" fontId="0" fillId="5" borderId="2" xfId="0" applyFill="1" applyBorder="1"/>
    <xf numFmtId="0" fontId="4" fillId="13" borderId="0" xfId="0" applyFont="1" applyFill="1" applyAlignment="1"/>
    <xf numFmtId="0" fontId="15" fillId="20" borderId="2" xfId="0" applyFont="1" applyFill="1" applyBorder="1" applyAlignment="1">
      <alignment horizontal="center" vertical="center"/>
    </xf>
    <xf numFmtId="0" fontId="9" fillId="12" borderId="9" xfId="0" applyFont="1" applyFill="1" applyBorder="1"/>
    <xf numFmtId="0" fontId="9" fillId="5" borderId="10" xfId="0" applyFont="1" applyFill="1" applyBorder="1"/>
    <xf numFmtId="0" fontId="9" fillId="22" borderId="11" xfId="0" applyFont="1" applyFill="1" applyBorder="1"/>
    <xf numFmtId="0" fontId="15" fillId="15" borderId="2" xfId="0" applyFont="1" applyFill="1" applyBorder="1" applyAlignment="1">
      <alignment horizontal="center" vertical="center"/>
    </xf>
    <xf numFmtId="0" fontId="13" fillId="3" borderId="2" xfId="0" applyFont="1" applyFill="1" applyBorder="1" applyAlignment="1">
      <alignment horizontal="center" vertical="center"/>
    </xf>
    <xf numFmtId="0" fontId="0" fillId="12" borderId="8" xfId="0" applyFill="1" applyBorder="1"/>
    <xf numFmtId="9" fontId="0" fillId="16" borderId="2" xfId="1" applyFont="1" applyFill="1" applyBorder="1"/>
    <xf numFmtId="9" fontId="4" fillId="13" borderId="2" xfId="1" applyFont="1" applyFill="1" applyBorder="1"/>
    <xf numFmtId="9" fontId="0" fillId="6" borderId="2" xfId="1" applyFont="1" applyFill="1" applyBorder="1"/>
    <xf numFmtId="9" fontId="0" fillId="11" borderId="2" xfId="1" applyFont="1" applyFill="1" applyBorder="1"/>
    <xf numFmtId="9" fontId="0" fillId="7" borderId="2" xfId="1" applyFont="1" applyFill="1" applyBorder="1"/>
    <xf numFmtId="0" fontId="16" fillId="9" borderId="2" xfId="0" applyFont="1" applyFill="1" applyBorder="1" applyAlignment="1">
      <alignment horizontal="center" vertical="center"/>
    </xf>
    <xf numFmtId="0" fontId="16" fillId="14" borderId="2" xfId="0" applyFont="1" applyFill="1" applyBorder="1" applyAlignment="1">
      <alignment horizontal="center" vertical="center"/>
    </xf>
    <xf numFmtId="9" fontId="0" fillId="8" borderId="2" xfId="1" applyFont="1" applyFill="1" applyBorder="1"/>
    <xf numFmtId="0" fontId="0" fillId="19" borderId="2" xfId="0" applyFill="1" applyBorder="1"/>
    <xf numFmtId="0" fontId="9" fillId="19" borderId="12" xfId="0" applyFont="1" applyFill="1" applyBorder="1"/>
    <xf numFmtId="0" fontId="9" fillId="19" borderId="7" xfId="0" applyFont="1" applyFill="1" applyBorder="1"/>
    <xf numFmtId="0" fontId="0" fillId="19" borderId="2" xfId="0" applyFont="1" applyFill="1" applyBorder="1" applyAlignment="1"/>
    <xf numFmtId="0" fontId="0" fillId="5" borderId="8" xfId="0" applyFill="1" applyBorder="1"/>
    <xf numFmtId="0" fontId="0" fillId="19" borderId="8" xfId="0" applyFill="1" applyBorder="1"/>
    <xf numFmtId="0" fontId="0" fillId="16" borderId="2" xfId="0" applyFill="1" applyBorder="1" applyAlignment="1">
      <alignment textRotation="255" shrinkToFit="1"/>
    </xf>
    <xf numFmtId="0" fontId="0" fillId="9" borderId="2" xfId="0" applyFill="1" applyBorder="1" applyAlignment="1">
      <alignment textRotation="255" shrinkToFit="1"/>
    </xf>
    <xf numFmtId="0" fontId="0" fillId="10" borderId="2" xfId="0" applyFill="1" applyBorder="1" applyAlignment="1">
      <alignment textRotation="255" shrinkToFit="1"/>
    </xf>
    <xf numFmtId="0" fontId="16" fillId="20" borderId="2" xfId="0" applyFont="1" applyFill="1" applyBorder="1" applyAlignment="1">
      <alignment horizontal="center" vertical="center"/>
    </xf>
    <xf numFmtId="0" fontId="9" fillId="12" borderId="2" xfId="0" applyFont="1" applyFill="1" applyBorder="1"/>
    <xf numFmtId="0" fontId="9" fillId="19" borderId="2" xfId="0" applyFont="1" applyFill="1" applyBorder="1"/>
    <xf numFmtId="0" fontId="4" fillId="13" borderId="2" xfId="0" applyFont="1" applyFill="1" applyBorder="1" applyAlignment="1"/>
    <xf numFmtId="9" fontId="0" fillId="23" borderId="2" xfId="1" applyFont="1" applyFill="1" applyBorder="1"/>
    <xf numFmtId="0" fontId="0" fillId="0" borderId="2" xfId="0" applyBorder="1" applyAlignment="1">
      <alignment horizontal="left"/>
    </xf>
    <xf numFmtId="0" fontId="0" fillId="0" borderId="0" xfId="0" applyBorder="1" applyAlignment="1">
      <alignment horizontal="left"/>
    </xf>
    <xf numFmtId="0" fontId="0" fillId="0" borderId="2" xfId="0" applyBorder="1"/>
    <xf numFmtId="0" fontId="0" fillId="11" borderId="2" xfId="0" applyFill="1" applyBorder="1"/>
    <xf numFmtId="0" fontId="21" fillId="11" borderId="2" xfId="0" applyFont="1" applyFill="1" applyBorder="1" applyAlignment="1">
      <alignment horizontal="left"/>
    </xf>
    <xf numFmtId="0" fontId="0" fillId="11" borderId="2" xfId="0" applyFill="1" applyBorder="1" applyAlignment="1">
      <alignment horizontal="left"/>
    </xf>
    <xf numFmtId="0" fontId="12" fillId="0" borderId="0" xfId="0" applyFont="1" applyFill="1" applyBorder="1" applyAlignment="1">
      <alignment horizontal="center"/>
    </xf>
    <xf numFmtId="0" fontId="0" fillId="0" borderId="0" xfId="0" applyBorder="1"/>
    <xf numFmtId="0" fontId="0" fillId="0" borderId="0" xfId="0" applyAlignment="1">
      <alignment horizontal="center" vertical="center"/>
    </xf>
    <xf numFmtId="0" fontId="27" fillId="0" borderId="2" xfId="0" applyFont="1" applyBorder="1" applyAlignment="1">
      <alignment horizontal="center" vertical="center"/>
    </xf>
    <xf numFmtId="0" fontId="22" fillId="11" borderId="2" xfId="0" applyFont="1" applyFill="1" applyBorder="1" applyAlignment="1">
      <alignment horizontal="center" vertical="center"/>
    </xf>
    <xf numFmtId="0" fontId="28" fillId="11" borderId="2" xfId="0" applyFont="1" applyFill="1" applyBorder="1" applyAlignment="1">
      <alignment horizontal="center"/>
    </xf>
    <xf numFmtId="0" fontId="29" fillId="0" borderId="2" xfId="0" applyFont="1" applyBorder="1" applyAlignment="1">
      <alignment horizontal="center" vertical="center"/>
    </xf>
    <xf numFmtId="0" fontId="0" fillId="0" borderId="0" xfId="0" applyBorder="1" applyAlignment="1"/>
    <xf numFmtId="0" fontId="6" fillId="5" borderId="1" xfId="0" applyFont="1" applyFill="1" applyBorder="1"/>
    <xf numFmtId="0" fontId="0" fillId="0" borderId="14" xfId="0" applyBorder="1"/>
    <xf numFmtId="0" fontId="0" fillId="0" borderId="17" xfId="0" applyBorder="1" applyAlignment="1">
      <alignment horizontal="center" vertical="center"/>
    </xf>
    <xf numFmtId="0" fontId="24" fillId="0" borderId="17" xfId="0" applyFont="1" applyBorder="1" applyAlignment="1">
      <alignment horizontal="center" wrapText="1"/>
    </xf>
    <xf numFmtId="0" fontId="0" fillId="0" borderId="18" xfId="0" applyBorder="1"/>
    <xf numFmtId="0" fontId="14" fillId="0" borderId="19" xfId="0" applyFont="1" applyBorder="1" applyAlignment="1">
      <alignment horizontal="center" vertical="center" wrapText="1"/>
    </xf>
    <xf numFmtId="0" fontId="6" fillId="5" borderId="10" xfId="0" applyFont="1" applyFill="1" applyBorder="1"/>
    <xf numFmtId="0" fontId="23" fillId="0" borderId="0" xfId="0" applyFont="1" applyAlignment="1">
      <alignment horizontal="center" vertical="center"/>
    </xf>
    <xf numFmtId="0" fontId="35" fillId="16" borderId="2" xfId="0" applyFont="1" applyFill="1" applyBorder="1" applyAlignment="1">
      <alignment textRotation="255" shrinkToFit="1"/>
    </xf>
    <xf numFmtId="0" fontId="36" fillId="0" borderId="14" xfId="0" applyFont="1" applyBorder="1"/>
    <xf numFmtId="0" fontId="36" fillId="0" borderId="18" xfId="0" applyFont="1" applyBorder="1"/>
    <xf numFmtId="0" fontId="21" fillId="11" borderId="2" xfId="0" applyFont="1" applyFill="1" applyBorder="1" applyAlignment="1">
      <alignment horizontal="center" vertical="center"/>
    </xf>
    <xf numFmtId="0" fontId="6" fillId="5" borderId="2" xfId="0" applyFont="1" applyFill="1" applyBorder="1"/>
    <xf numFmtId="0" fontId="22" fillId="11" borderId="2" xfId="0" applyFont="1" applyFill="1" applyBorder="1" applyAlignment="1">
      <alignment horizontal="left" vertical="center"/>
    </xf>
    <xf numFmtId="0" fontId="22" fillId="11" borderId="2" xfId="0" applyFont="1" applyFill="1" applyBorder="1" applyAlignment="1">
      <alignment vertical="center"/>
    </xf>
    <xf numFmtId="0" fontId="0" fillId="17" borderId="2" xfId="0" applyFill="1" applyBorder="1" applyAlignment="1">
      <alignment horizontal="center"/>
    </xf>
    <xf numFmtId="0" fontId="1" fillId="11" borderId="2" xfId="0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0" fontId="37" fillId="0" borderId="0" xfId="0" applyFont="1" applyAlignment="1">
      <alignment horizontal="center"/>
    </xf>
    <xf numFmtId="0" fontId="0" fillId="12" borderId="8" xfId="0" applyFill="1" applyBorder="1" applyAlignment="1">
      <alignment horizontal="center"/>
    </xf>
    <xf numFmtId="0" fontId="0" fillId="5" borderId="8" xfId="0" applyFill="1" applyBorder="1" applyAlignment="1">
      <alignment horizontal="center"/>
    </xf>
    <xf numFmtId="0" fontId="0" fillId="19" borderId="8" xfId="0" applyFill="1" applyBorder="1" applyAlignment="1">
      <alignment horizontal="center"/>
    </xf>
    <xf numFmtId="0" fontId="0" fillId="12" borderId="2" xfId="0" applyFont="1" applyFill="1" applyBorder="1" applyAlignment="1">
      <alignment horizontal="center"/>
    </xf>
    <xf numFmtId="0" fontId="0" fillId="5" borderId="2" xfId="0" applyFont="1" applyFill="1" applyBorder="1" applyAlignment="1">
      <alignment horizontal="center"/>
    </xf>
    <xf numFmtId="0" fontId="0" fillId="19" borderId="2" xfId="0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43" fillId="0" borderId="17" xfId="0" applyFont="1" applyBorder="1" applyAlignment="1">
      <alignment horizontal="center" vertical="center"/>
    </xf>
    <xf numFmtId="0" fontId="6" fillId="27" borderId="6" xfId="0" applyFont="1" applyFill="1" applyBorder="1"/>
    <xf numFmtId="0" fontId="0" fillId="27" borderId="2" xfId="0" applyFont="1" applyFill="1" applyBorder="1" applyAlignment="1">
      <alignment horizontal="center"/>
    </xf>
    <xf numFmtId="0" fontId="0" fillId="27" borderId="8" xfId="0" applyFill="1" applyBorder="1" applyAlignment="1">
      <alignment horizontal="center"/>
    </xf>
    <xf numFmtId="0" fontId="0" fillId="18" borderId="0" xfId="0" applyFill="1" applyBorder="1" applyAlignment="1">
      <alignment horizontal="center"/>
    </xf>
    <xf numFmtId="0" fontId="13" fillId="28" borderId="2" xfId="0" applyFont="1" applyFill="1" applyBorder="1" applyAlignment="1">
      <alignment horizontal="center" vertical="center"/>
    </xf>
    <xf numFmtId="0" fontId="0" fillId="18" borderId="2" xfId="0" applyFont="1" applyFill="1" applyBorder="1" applyAlignment="1">
      <alignment horizontal="center"/>
    </xf>
    <xf numFmtId="9" fontId="0" fillId="12" borderId="2" xfId="1" applyNumberFormat="1" applyFont="1" applyFill="1" applyBorder="1"/>
    <xf numFmtId="9" fontId="0" fillId="27" borderId="2" xfId="1" applyNumberFormat="1" applyFont="1" applyFill="1" applyBorder="1"/>
    <xf numFmtId="9" fontId="0" fillId="5" borderId="2" xfId="1" applyNumberFormat="1" applyFont="1" applyFill="1" applyBorder="1"/>
    <xf numFmtId="9" fontId="0" fillId="19" borderId="2" xfId="1" applyNumberFormat="1" applyFont="1" applyFill="1" applyBorder="1"/>
    <xf numFmtId="0" fontId="6" fillId="27" borderId="20" xfId="0" applyFont="1" applyFill="1" applyBorder="1"/>
    <xf numFmtId="9" fontId="0" fillId="0" borderId="0" xfId="0" applyNumberFormat="1"/>
    <xf numFmtId="0" fontId="25" fillId="12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horizontal="center" vertical="center"/>
    </xf>
    <xf numFmtId="0" fontId="0" fillId="29" borderId="2" xfId="0" applyFill="1" applyBorder="1" applyAlignment="1">
      <alignment horizontal="center"/>
    </xf>
    <xf numFmtId="0" fontId="25" fillId="19" borderId="2" xfId="0" applyFont="1" applyFill="1" applyBorder="1" applyAlignment="1">
      <alignment horizontal="center" vertical="center"/>
    </xf>
    <xf numFmtId="0" fontId="2" fillId="12" borderId="2" xfId="0" applyFont="1" applyFill="1" applyBorder="1"/>
    <xf numFmtId="0" fontId="27" fillId="12" borderId="2" xfId="0" applyFont="1" applyFill="1" applyBorder="1" applyAlignment="1">
      <alignment horizontal="center"/>
    </xf>
    <xf numFmtId="0" fontId="2" fillId="30" borderId="2" xfId="0" applyFont="1" applyFill="1" applyBorder="1"/>
    <xf numFmtId="0" fontId="33" fillId="30" borderId="2" xfId="0" applyFont="1" applyFill="1" applyBorder="1" applyAlignment="1">
      <alignment horizontal="center"/>
    </xf>
    <xf numFmtId="0" fontId="2" fillId="31" borderId="2" xfId="0" applyFont="1" applyFill="1" applyBorder="1"/>
    <xf numFmtId="0" fontId="33" fillId="31" borderId="2" xfId="0" applyFont="1" applyFill="1" applyBorder="1" applyAlignment="1">
      <alignment horizontal="center"/>
    </xf>
    <xf numFmtId="0" fontId="25" fillId="30" borderId="2" xfId="0" applyFont="1" applyFill="1" applyBorder="1" applyAlignment="1">
      <alignment horizontal="center" vertical="center"/>
    </xf>
    <xf numFmtId="0" fontId="0" fillId="30" borderId="2" xfId="0" applyFill="1" applyBorder="1" applyAlignment="1">
      <alignment horizontal="center"/>
    </xf>
    <xf numFmtId="0" fontId="25" fillId="12" borderId="2" xfId="0" applyFont="1" applyFill="1" applyBorder="1" applyAlignment="1">
      <alignment vertical="center"/>
    </xf>
    <xf numFmtId="0" fontId="27" fillId="12" borderId="2" xfId="0" applyFont="1" applyFill="1" applyBorder="1" applyAlignment="1">
      <alignment horizontal="center" vertical="center"/>
    </xf>
    <xf numFmtId="0" fontId="25" fillId="30" borderId="2" xfId="0" applyFont="1" applyFill="1" applyBorder="1" applyAlignment="1">
      <alignment vertical="center"/>
    </xf>
    <xf numFmtId="0" fontId="27" fillId="30" borderId="2" xfId="0" applyFont="1" applyFill="1" applyBorder="1" applyAlignment="1">
      <alignment horizontal="center" vertical="center"/>
    </xf>
    <xf numFmtId="0" fontId="25" fillId="29" borderId="2" xfId="0" applyFont="1" applyFill="1" applyBorder="1" applyAlignment="1">
      <alignment vertical="center"/>
    </xf>
    <xf numFmtId="0" fontId="27" fillId="29" borderId="2" xfId="0" applyFont="1" applyFill="1" applyBorder="1" applyAlignment="1">
      <alignment horizontal="center" vertical="center"/>
    </xf>
    <xf numFmtId="0" fontId="29" fillId="12" borderId="2" xfId="0" applyFont="1" applyFill="1" applyBorder="1" applyAlignment="1">
      <alignment horizontal="center" vertical="center"/>
    </xf>
    <xf numFmtId="0" fontId="0" fillId="30" borderId="2" xfId="0" applyFill="1" applyBorder="1"/>
    <xf numFmtId="0" fontId="29" fillId="30" borderId="2" xfId="0" applyFont="1" applyFill="1" applyBorder="1" applyAlignment="1">
      <alignment horizontal="center" vertical="center"/>
    </xf>
    <xf numFmtId="0" fontId="0" fillId="29" borderId="2" xfId="0" applyFill="1" applyBorder="1"/>
    <xf numFmtId="0" fontId="29" fillId="29" borderId="2" xfId="0" applyFont="1" applyFill="1" applyBorder="1" applyAlignment="1">
      <alignment horizontal="center" vertical="center"/>
    </xf>
    <xf numFmtId="0" fontId="44" fillId="0" borderId="0" xfId="0" applyFont="1"/>
    <xf numFmtId="0" fontId="45" fillId="0" borderId="0" xfId="0" applyFont="1"/>
    <xf numFmtId="0" fontId="30" fillId="9" borderId="13" xfId="0" applyFont="1" applyFill="1" applyBorder="1"/>
    <xf numFmtId="0" fontId="30" fillId="9" borderId="2" xfId="0" applyFont="1" applyFill="1" applyBorder="1" applyAlignment="1">
      <alignment horizontal="left"/>
    </xf>
    <xf numFmtId="0" fontId="47" fillId="32" borderId="0" xfId="0" applyFont="1" applyFill="1"/>
    <xf numFmtId="0" fontId="0" fillId="32" borderId="0" xfId="0" applyFill="1"/>
    <xf numFmtId="0" fontId="47" fillId="19" borderId="0" xfId="0" applyFont="1" applyFill="1"/>
    <xf numFmtId="0" fontId="0" fillId="19" borderId="0" xfId="0" applyFont="1" applyFill="1"/>
    <xf numFmtId="0" fontId="0" fillId="0" borderId="0" xfId="0" applyFont="1"/>
    <xf numFmtId="0" fontId="46" fillId="33" borderId="0" xfId="0" applyFont="1" applyFill="1"/>
    <xf numFmtId="0" fontId="46" fillId="32" borderId="0" xfId="0" applyFont="1" applyFill="1"/>
    <xf numFmtId="0" fontId="46" fillId="19" borderId="0" xfId="0" applyFont="1" applyFill="1"/>
    <xf numFmtId="0" fontId="25" fillId="0" borderId="0" xfId="0" applyFont="1" applyAlignment="1">
      <alignment horizontal="center"/>
    </xf>
    <xf numFmtId="0" fontId="50" fillId="0" borderId="0" xfId="0" applyFont="1" applyAlignment="1">
      <alignment horizontal="center"/>
    </xf>
    <xf numFmtId="0" fontId="50" fillId="0" borderId="0" xfId="0" applyFont="1"/>
    <xf numFmtId="0" fontId="0" fillId="0" borderId="0" xfId="0" applyProtection="1">
      <protection hidden="1"/>
    </xf>
    <xf numFmtId="0" fontId="12" fillId="0" borderId="0" xfId="0" applyFont="1" applyFill="1" applyBorder="1" applyAlignment="1" applyProtection="1">
      <alignment horizontal="center"/>
      <protection hidden="1"/>
    </xf>
    <xf numFmtId="0" fontId="50" fillId="0" borderId="0" xfId="0" applyFont="1" applyProtection="1">
      <protection hidden="1"/>
    </xf>
    <xf numFmtId="0" fontId="0" fillId="11" borderId="15" xfId="0" applyFill="1" applyBorder="1" applyAlignment="1">
      <alignment horizontal="center"/>
    </xf>
    <xf numFmtId="0" fontId="0" fillId="11" borderId="16" xfId="0" applyFill="1" applyBorder="1" applyAlignment="1">
      <alignment horizontal="center"/>
    </xf>
    <xf numFmtId="0" fontId="26" fillId="25" borderId="3" xfId="0" applyFont="1" applyFill="1" applyBorder="1" applyAlignment="1">
      <alignment horizontal="center"/>
    </xf>
    <xf numFmtId="0" fontId="26" fillId="25" borderId="5" xfId="0" applyFont="1" applyFill="1" applyBorder="1" applyAlignment="1">
      <alignment horizontal="center"/>
    </xf>
    <xf numFmtId="0" fontId="53" fillId="0" borderId="0" xfId="0" applyFont="1" applyAlignment="1">
      <alignment horizontal="center"/>
    </xf>
    <xf numFmtId="0" fontId="0" fillId="0" borderId="2" xfId="0" applyBorder="1" applyAlignment="1">
      <alignment horizontal="center"/>
    </xf>
    <xf numFmtId="0" fontId="30" fillId="9" borderId="2" xfId="0" applyFont="1" applyFill="1" applyBorder="1" applyAlignment="1">
      <alignment horizontal="center"/>
    </xf>
    <xf numFmtId="0" fontId="23" fillId="29" borderId="3" xfId="0" applyFont="1" applyFill="1" applyBorder="1" applyAlignment="1">
      <alignment horizontal="center"/>
    </xf>
    <xf numFmtId="0" fontId="23" fillId="29" borderId="4" xfId="0" applyFont="1" applyFill="1" applyBorder="1" applyAlignment="1">
      <alignment horizontal="center"/>
    </xf>
    <xf numFmtId="0" fontId="23" fillId="29" borderId="5" xfId="0" applyFont="1" applyFill="1" applyBorder="1" applyAlignment="1">
      <alignment horizontal="center"/>
    </xf>
    <xf numFmtId="0" fontId="0" fillId="11" borderId="2" xfId="0" applyFill="1" applyBorder="1" applyAlignment="1">
      <alignment horizontal="center" wrapText="1"/>
    </xf>
    <xf numFmtId="0" fontId="28" fillId="24" borderId="3" xfId="0" applyFont="1" applyFill="1" applyBorder="1" applyAlignment="1">
      <alignment horizontal="center" vertical="center"/>
    </xf>
    <xf numFmtId="0" fontId="28" fillId="24" borderId="5" xfId="0" applyFont="1" applyFill="1" applyBorder="1" applyAlignment="1">
      <alignment horizontal="center" vertical="center"/>
    </xf>
    <xf numFmtId="0" fontId="57" fillId="24" borderId="3" xfId="0" applyFont="1" applyFill="1" applyBorder="1" applyAlignment="1">
      <alignment horizontal="center" vertical="center" wrapText="1"/>
    </xf>
    <xf numFmtId="0" fontId="57" fillId="24" borderId="4" xfId="0" applyFont="1" applyFill="1" applyBorder="1" applyAlignment="1">
      <alignment horizontal="center" vertical="center" wrapText="1"/>
    </xf>
    <xf numFmtId="0" fontId="57" fillId="24" borderId="5" xfId="0" applyFont="1" applyFill="1" applyBorder="1" applyAlignment="1">
      <alignment horizontal="center" vertical="center" wrapText="1"/>
    </xf>
    <xf numFmtId="0" fontId="56" fillId="24" borderId="3" xfId="0" applyFont="1" applyFill="1" applyBorder="1" applyAlignment="1">
      <alignment horizontal="center" vertical="center" wrapText="1"/>
    </xf>
    <xf numFmtId="0" fontId="56" fillId="24" borderId="4" xfId="0" applyFont="1" applyFill="1" applyBorder="1" applyAlignment="1">
      <alignment horizontal="center" vertical="center" wrapText="1"/>
    </xf>
    <xf numFmtId="0" fontId="56" fillId="24" borderId="5" xfId="0" applyFont="1" applyFill="1" applyBorder="1" applyAlignment="1">
      <alignment horizontal="center" vertical="center" wrapText="1"/>
    </xf>
    <xf numFmtId="0" fontId="0" fillId="5" borderId="2" xfId="0" applyFill="1" applyBorder="1" applyAlignment="1">
      <alignment horizontal="center"/>
    </xf>
    <xf numFmtId="0" fontId="0" fillId="19" borderId="3" xfId="0" applyFill="1" applyBorder="1" applyAlignment="1">
      <alignment horizontal="center"/>
    </xf>
    <xf numFmtId="0" fontId="0" fillId="19" borderId="4" xfId="0" applyFill="1" applyBorder="1" applyAlignment="1">
      <alignment horizontal="center"/>
    </xf>
    <xf numFmtId="0" fontId="0" fillId="19" borderId="5" xfId="0" applyFill="1" applyBorder="1" applyAlignment="1">
      <alignment horizontal="center"/>
    </xf>
    <xf numFmtId="0" fontId="0" fillId="12" borderId="3" xfId="0" applyFill="1" applyBorder="1" applyAlignment="1">
      <alignment horizontal="center"/>
    </xf>
    <xf numFmtId="0" fontId="0" fillId="12" borderId="4" xfId="0" applyFill="1" applyBorder="1" applyAlignment="1">
      <alignment horizontal="center"/>
    </xf>
    <xf numFmtId="0" fontId="0" fillId="12" borderId="5" xfId="0" applyFill="1" applyBorder="1" applyAlignment="1">
      <alignment horizontal="center"/>
    </xf>
    <xf numFmtId="0" fontId="0" fillId="5" borderId="3" xfId="0" applyFill="1" applyBorder="1" applyAlignment="1">
      <alignment horizontal="center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4" fillId="34" borderId="2" xfId="0" applyFont="1" applyFill="1" applyBorder="1" applyAlignment="1">
      <alignment horizontal="center"/>
    </xf>
    <xf numFmtId="0" fontId="41" fillId="26" borderId="2" xfId="0" applyFont="1" applyFill="1" applyBorder="1" applyAlignment="1">
      <alignment horizontal="left" wrapText="1"/>
    </xf>
    <xf numFmtId="0" fontId="39" fillId="0" borderId="4" xfId="0" applyFont="1" applyBorder="1" applyAlignment="1">
      <alignment horizontal="center" wrapText="1"/>
    </xf>
    <xf numFmtId="0" fontId="39" fillId="0" borderId="5" xfId="0" applyFont="1" applyBorder="1" applyAlignment="1">
      <alignment horizontal="center" wrapText="1"/>
    </xf>
    <xf numFmtId="0" fontId="17" fillId="13" borderId="3" xfId="0" applyFont="1" applyFill="1" applyBorder="1" applyAlignment="1">
      <alignment horizontal="center"/>
    </xf>
    <xf numFmtId="0" fontId="17" fillId="13" borderId="4" xfId="0" applyFont="1" applyFill="1" applyBorder="1" applyAlignment="1">
      <alignment horizontal="center"/>
    </xf>
    <xf numFmtId="0" fontId="17" fillId="13" borderId="5" xfId="0" applyFont="1" applyFill="1" applyBorder="1" applyAlignment="1">
      <alignment horizontal="center"/>
    </xf>
    <xf numFmtId="0" fontId="20" fillId="15" borderId="3" xfId="0" applyFont="1" applyFill="1" applyBorder="1" applyAlignment="1">
      <alignment horizontal="center" wrapText="1"/>
    </xf>
    <xf numFmtId="0" fontId="20" fillId="15" borderId="4" xfId="0" applyFont="1" applyFill="1" applyBorder="1" applyAlignment="1">
      <alignment horizontal="center" wrapText="1"/>
    </xf>
    <xf numFmtId="0" fontId="20" fillId="15" borderId="5" xfId="0" applyFont="1" applyFill="1" applyBorder="1" applyAlignment="1">
      <alignment horizontal="center" wrapText="1"/>
    </xf>
    <xf numFmtId="0" fontId="0" fillId="17" borderId="2" xfId="0" applyFont="1" applyFill="1" applyBorder="1" applyAlignment="1">
      <alignment horizontal="center"/>
    </xf>
    <xf numFmtId="0" fontId="0" fillId="19" borderId="2" xfId="0" applyFill="1" applyBorder="1" applyAlignment="1">
      <alignment horizontal="center"/>
    </xf>
    <xf numFmtId="0" fontId="0" fillId="12" borderId="2" xfId="0" applyFill="1" applyBorder="1" applyAlignment="1">
      <alignment horizontal="center"/>
    </xf>
    <xf numFmtId="0" fontId="0" fillId="17" borderId="3" xfId="0" applyFont="1" applyFill="1" applyBorder="1" applyAlignment="1">
      <alignment horizontal="center"/>
    </xf>
    <xf numFmtId="0" fontId="0" fillId="17" borderId="4" xfId="0" applyFont="1" applyFill="1" applyBorder="1" applyAlignment="1">
      <alignment horizontal="center"/>
    </xf>
    <xf numFmtId="0" fontId="0" fillId="17" borderId="5" xfId="0" applyFont="1" applyFill="1" applyBorder="1" applyAlignment="1">
      <alignment horizontal="center"/>
    </xf>
    <xf numFmtId="0" fontId="8" fillId="21" borderId="2" xfId="0" applyFont="1" applyFill="1" applyBorder="1" applyAlignment="1">
      <alignment horizontal="center" vertical="center" wrapText="1"/>
    </xf>
    <xf numFmtId="0" fontId="8" fillId="9" borderId="3" xfId="0" applyFont="1" applyFill="1" applyBorder="1" applyAlignment="1">
      <alignment horizontal="center" vertical="center"/>
    </xf>
    <xf numFmtId="0" fontId="8" fillId="9" borderId="4" xfId="0" applyFont="1" applyFill="1" applyBorder="1" applyAlignment="1">
      <alignment horizontal="center" vertical="center"/>
    </xf>
    <xf numFmtId="0" fontId="8" fillId="9" borderId="5" xfId="0" applyFont="1" applyFill="1" applyBorder="1" applyAlignment="1">
      <alignment horizontal="center" vertical="center"/>
    </xf>
    <xf numFmtId="0" fontId="40" fillId="0" borderId="0" xfId="0" applyFont="1" applyAlignment="1">
      <alignment horizontal="center" vertical="center"/>
    </xf>
    <xf numFmtId="0" fontId="41" fillId="26" borderId="3" xfId="0" applyFont="1" applyFill="1" applyBorder="1" applyAlignment="1">
      <alignment horizontal="left" wrapText="1"/>
    </xf>
    <xf numFmtId="0" fontId="41" fillId="26" borderId="4" xfId="0" applyFont="1" applyFill="1" applyBorder="1" applyAlignment="1">
      <alignment horizontal="left" wrapText="1"/>
    </xf>
    <xf numFmtId="0" fontId="41" fillId="26" borderId="5" xfId="0" applyFont="1" applyFill="1" applyBorder="1" applyAlignment="1">
      <alignment horizontal="left" wrapText="1"/>
    </xf>
    <xf numFmtId="0" fontId="41" fillId="18" borderId="4" xfId="0" applyFont="1" applyFill="1" applyBorder="1" applyAlignment="1">
      <alignment horizontal="center" wrapText="1"/>
    </xf>
    <xf numFmtId="0" fontId="41" fillId="18" borderId="5" xfId="0" applyFont="1" applyFill="1" applyBorder="1" applyAlignment="1">
      <alignment horizontal="center" wrapText="1"/>
    </xf>
    <xf numFmtId="0" fontId="39" fillId="18" borderId="4" xfId="0" applyFont="1" applyFill="1" applyBorder="1" applyAlignment="1">
      <alignment horizontal="center" wrapText="1"/>
    </xf>
    <xf numFmtId="0" fontId="39" fillId="18" borderId="5" xfId="0" applyFont="1" applyFill="1" applyBorder="1" applyAlignment="1">
      <alignment horizontal="center" wrapText="1"/>
    </xf>
    <xf numFmtId="0" fontId="0" fillId="27" borderId="2" xfId="0" applyFill="1" applyBorder="1" applyAlignment="1">
      <alignment horizontal="center"/>
    </xf>
    <xf numFmtId="0" fontId="0" fillId="27" borderId="3" xfId="0" applyFill="1" applyBorder="1" applyAlignment="1">
      <alignment horizontal="center"/>
    </xf>
    <xf numFmtId="0" fontId="0" fillId="27" borderId="4" xfId="0" applyFill="1" applyBorder="1" applyAlignment="1">
      <alignment horizontal="center"/>
    </xf>
    <xf numFmtId="0" fontId="0" fillId="27" borderId="5" xfId="0" applyFill="1" applyBorder="1" applyAlignment="1">
      <alignment horizontal="center"/>
    </xf>
    <xf numFmtId="0" fontId="49" fillId="0" borderId="0" xfId="0" applyFont="1" applyAlignment="1">
      <alignment horizontal="center"/>
    </xf>
    <xf numFmtId="0" fontId="25" fillId="11" borderId="2" xfId="0" applyFont="1" applyFill="1" applyBorder="1" applyAlignment="1">
      <alignment horizontal="center" vertical="center" wrapText="1"/>
    </xf>
    <xf numFmtId="0" fontId="48" fillId="0" borderId="0" xfId="0" applyFont="1" applyAlignment="1">
      <alignment horizontal="center"/>
    </xf>
    <xf numFmtId="0" fontId="22" fillId="11" borderId="2" xfId="0" applyFont="1" applyFill="1" applyBorder="1" applyAlignment="1">
      <alignment horizontal="center" vertical="center" wrapText="1"/>
    </xf>
    <xf numFmtId="0" fontId="21" fillId="24" borderId="3" xfId="0" applyFont="1" applyFill="1" applyBorder="1" applyAlignment="1">
      <alignment horizontal="center" vertical="center"/>
    </xf>
    <xf numFmtId="0" fontId="21" fillId="24" borderId="5" xfId="0" applyFont="1" applyFill="1" applyBorder="1" applyAlignment="1">
      <alignment horizontal="center" vertical="center"/>
    </xf>
    <xf numFmtId="0" fontId="0" fillId="17" borderId="2" xfId="0" applyFill="1" applyBorder="1" applyAlignment="1">
      <alignment horizontal="center"/>
    </xf>
    <xf numFmtId="0" fontId="20" fillId="15" borderId="2" xfId="0" applyFont="1" applyFill="1" applyBorder="1" applyAlignment="1">
      <alignment horizontal="center" wrapText="1"/>
    </xf>
    <xf numFmtId="0" fontId="8" fillId="9" borderId="2" xfId="0" applyFont="1" applyFill="1" applyBorder="1" applyAlignment="1">
      <alignment horizontal="center" vertical="center"/>
    </xf>
    <xf numFmtId="0" fontId="25" fillId="24" borderId="3" xfId="0" applyFont="1" applyFill="1" applyBorder="1" applyAlignment="1">
      <alignment horizontal="center" vertical="center" wrapText="1"/>
    </xf>
    <xf numFmtId="0" fontId="25" fillId="24" borderId="4" xfId="0" applyFont="1" applyFill="1" applyBorder="1" applyAlignment="1">
      <alignment horizontal="center" vertical="center" wrapText="1"/>
    </xf>
    <xf numFmtId="0" fontId="25" fillId="24" borderId="5" xfId="0" applyFont="1" applyFill="1" applyBorder="1" applyAlignment="1">
      <alignment horizontal="center" vertical="center" wrapText="1"/>
    </xf>
    <xf numFmtId="0" fontId="37" fillId="0" borderId="0" xfId="0" applyFont="1" applyBorder="1" applyAlignment="1">
      <alignment horizontal="center"/>
    </xf>
    <xf numFmtId="0" fontId="15" fillId="21" borderId="3" xfId="0" applyFont="1" applyFill="1" applyBorder="1" applyAlignment="1">
      <alignment horizontal="center" vertical="center" wrapText="1"/>
    </xf>
    <xf numFmtId="0" fontId="8" fillId="21" borderId="4" xfId="0" applyFont="1" applyFill="1" applyBorder="1" applyAlignment="1">
      <alignment horizontal="center" vertical="center" wrapText="1"/>
    </xf>
    <xf numFmtId="0" fontId="8" fillId="21" borderId="5" xfId="0" applyFont="1" applyFill="1" applyBorder="1" applyAlignment="1">
      <alignment horizontal="center" vertical="center" wrapText="1"/>
    </xf>
    <xf numFmtId="0" fontId="15" fillId="9" borderId="2" xfId="0" applyFont="1" applyFill="1" applyBorder="1" applyAlignment="1">
      <alignment horizontal="center" vertical="center"/>
    </xf>
    <xf numFmtId="0" fontId="56" fillId="34" borderId="3" xfId="0" applyFont="1" applyFill="1" applyBorder="1" applyAlignment="1">
      <alignment horizontal="center" wrapText="1"/>
    </xf>
    <xf numFmtId="0" fontId="56" fillId="34" borderId="4" xfId="0" applyFont="1" applyFill="1" applyBorder="1" applyAlignment="1">
      <alignment horizontal="center" wrapText="1"/>
    </xf>
    <xf numFmtId="0" fontId="56" fillId="34" borderId="5" xfId="0" applyFont="1" applyFill="1" applyBorder="1" applyAlignment="1">
      <alignment horizontal="center" wrapText="1"/>
    </xf>
    <xf numFmtId="0" fontId="52" fillId="34" borderId="2" xfId="0" applyFont="1" applyFill="1" applyBorder="1" applyAlignment="1">
      <alignment horizontal="center" wrapText="1"/>
    </xf>
    <xf numFmtId="0" fontId="54" fillId="34" borderId="3" xfId="0" applyFont="1" applyFill="1" applyBorder="1" applyAlignment="1">
      <alignment horizontal="center" vertical="center"/>
    </xf>
    <xf numFmtId="0" fontId="54" fillId="34" borderId="5" xfId="0" applyFont="1" applyFill="1" applyBorder="1" applyAlignment="1">
      <alignment horizontal="center" vertical="center"/>
    </xf>
    <xf numFmtId="0" fontId="55" fillId="34" borderId="3" xfId="0" applyFont="1" applyFill="1" applyBorder="1" applyAlignment="1">
      <alignment horizontal="center" vertical="center" wrapText="1"/>
    </xf>
    <xf numFmtId="0" fontId="55" fillId="34" borderId="4" xfId="0" applyFont="1" applyFill="1" applyBorder="1" applyAlignment="1">
      <alignment horizontal="center" vertical="center" wrapText="1"/>
    </xf>
    <xf numFmtId="0" fontId="55" fillId="34" borderId="5" xfId="0" applyFont="1" applyFill="1" applyBorder="1" applyAlignment="1">
      <alignment horizontal="center" vertical="center" wrapText="1"/>
    </xf>
    <xf numFmtId="0" fontId="55" fillId="34" borderId="3" xfId="0" applyFont="1" applyFill="1" applyBorder="1" applyAlignment="1">
      <alignment horizontal="center" wrapText="1"/>
    </xf>
    <xf numFmtId="0" fontId="55" fillId="34" borderId="4" xfId="0" applyFont="1" applyFill="1" applyBorder="1" applyAlignment="1">
      <alignment horizontal="center" wrapText="1"/>
    </xf>
    <xf numFmtId="0" fontId="55" fillId="34" borderId="5" xfId="0" applyFont="1" applyFill="1" applyBorder="1" applyAlignment="1">
      <alignment horizontal="center" wrapText="1"/>
    </xf>
    <xf numFmtId="0" fontId="48" fillId="0" borderId="0" xfId="0" applyFont="1" applyAlignment="1" applyProtection="1">
      <alignment horizontal="center"/>
      <protection hidden="1"/>
    </xf>
    <xf numFmtId="0" fontId="51" fillId="16" borderId="2" xfId="0" applyFont="1" applyFill="1" applyBorder="1" applyAlignment="1">
      <alignment horizontal="center" wrapText="1"/>
    </xf>
    <xf numFmtId="0" fontId="21" fillId="16" borderId="3" xfId="0" applyFont="1" applyFill="1" applyBorder="1" applyAlignment="1">
      <alignment horizontal="center" vertical="center"/>
    </xf>
    <xf numFmtId="0" fontId="21" fillId="16" borderId="5" xfId="0" applyFont="1" applyFill="1" applyBorder="1" applyAlignment="1">
      <alignment horizontal="center" vertical="center"/>
    </xf>
    <xf numFmtId="0" fontId="0" fillId="17" borderId="3" xfId="0" applyFill="1" applyBorder="1" applyAlignment="1">
      <alignment horizontal="center"/>
    </xf>
    <xf numFmtId="0" fontId="0" fillId="17" borderId="4" xfId="0" applyFill="1" applyBorder="1" applyAlignment="1">
      <alignment horizontal="center"/>
    </xf>
    <xf numFmtId="0" fontId="0" fillId="17" borderId="5" xfId="0" applyFill="1" applyBorder="1" applyAlignment="1">
      <alignment horizontal="center"/>
    </xf>
    <xf numFmtId="0" fontId="15" fillId="9" borderId="3" xfId="0" applyFont="1" applyFill="1" applyBorder="1" applyAlignment="1">
      <alignment horizontal="center" vertical="center"/>
    </xf>
    <xf numFmtId="9" fontId="44" fillId="0" borderId="2" xfId="0" applyNumberFormat="1" applyFont="1" applyBorder="1"/>
    <xf numFmtId="0" fontId="31" fillId="0" borderId="0" xfId="0" applyFont="1" applyFill="1" applyAlignment="1"/>
  </cellXfs>
  <cellStyles count="4">
    <cellStyle name="left" xfId="3" xr:uid="{915E20E0-8656-47A5-952E-02DA4DD42A60}"/>
    <cellStyle name="Normal" xfId="0" builtinId="0"/>
    <cellStyle name="Normal 2" xfId="2" xr:uid="{5FB36F11-1C66-41DD-8725-402CC1435526}"/>
    <cellStyle name="Porcentaje" xfId="1" builtinId="5"/>
  </cellStyles>
  <dxfs count="0"/>
  <tableStyles count="0" defaultTableStyle="TableStyleMedium2" defaultPivotStyle="PivotStyleLight16"/>
  <colors>
    <mruColors>
      <color rgb="FFFFFF66"/>
      <color rgb="FF66FF66"/>
      <color rgb="FFCCFF99"/>
      <color rgb="FFFF0066"/>
      <color rgb="FFFDCFF4"/>
      <color rgb="FFFF7C80"/>
      <color rgb="FFCCFFCC"/>
      <color rgb="FFFF5050"/>
      <color rgb="FF4EA84A"/>
      <color rgb="FF829F5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 DEL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TOTAL DE ESTUDIANTES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17874864388186165"/>
          <c:y val="3.7043418332184698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F227-7048-B446-73031456E92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F227-7048-B446-73031456E92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F227-7048-B446-73031456E92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'PRIMERO SEC'!$D$24:$D$26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'PRIMERO SEC'!$AE$24:$AE$26</c:f>
              <c:numCache>
                <c:formatCode>0%</c:formatCode>
                <c:ptCount val="3"/>
                <c:pt idx="0">
                  <c:v>0.58666666666666667</c:v>
                </c:pt>
                <c:pt idx="1">
                  <c:v>0.41333333333333333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F227-7048-B446-73031456E92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'QUINTO SEC'!$C$43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SEC'!$D$42:$F$42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SEC'!$D$43:$F$43</c:f>
              <c:numCache>
                <c:formatCode>0%</c:formatCode>
                <c:ptCount val="3"/>
                <c:pt idx="0">
                  <c:v>0.88</c:v>
                </c:pt>
                <c:pt idx="1">
                  <c:v>0.6454545454545455</c:v>
                </c:pt>
                <c:pt idx="2">
                  <c:v>0.35555555555555557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87-A541-8BB2-8AE7DA8CCD08}"/>
            </c:ext>
          </c:extLst>
        </c:ser>
        <c:ser>
          <c:idx val="1"/>
          <c:order val="1"/>
          <c:tx>
            <c:strRef>
              <c:f>'QUINTO SEC'!$C$44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SEC'!$D$42:$F$42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SEC'!$D$44:$F$44</c:f>
              <c:numCache>
                <c:formatCode>0%</c:formatCode>
                <c:ptCount val="3"/>
                <c:pt idx="0">
                  <c:v>0.12</c:v>
                </c:pt>
                <c:pt idx="1">
                  <c:v>0.35454545454545455</c:v>
                </c:pt>
                <c:pt idx="2">
                  <c:v>0.64444444444444449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87-A541-8BB2-8AE7DA8CCD08}"/>
            </c:ext>
          </c:extLst>
        </c:ser>
        <c:ser>
          <c:idx val="3"/>
          <c:order val="2"/>
          <c:tx>
            <c:strRef>
              <c:f>'QUINTO SEC'!$C$45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'QUINTO SEC'!$D$42:$F$42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'QUINTO SEC'!$D$45:$F$45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87-A541-8BB2-8AE7DA8CCD08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0976"/>
        <c:axId val="333706464"/>
      </c:barChart>
      <c:catAx>
        <c:axId val="333700976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6464"/>
        <c:crosses val="autoZero"/>
        <c:auto val="1"/>
        <c:lblAlgn val="ctr"/>
        <c:lblOffset val="100"/>
        <c:noMultiLvlLbl val="0"/>
      </c:catAx>
      <c:valAx>
        <c:axId val="3337064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09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1113761965327069"/>
          <c:y val="4.0940974803230076E-3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>
        <c:manualLayout>
          <c:layoutTarget val="inner"/>
          <c:xMode val="edge"/>
          <c:yMode val="edge"/>
          <c:x val="5.8508860051404349E-2"/>
          <c:y val="0.13371857656243649"/>
          <c:w val="0.92747879253285315"/>
          <c:h val="0.7423975070558991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'PRIMERO SEC'!$D$41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SEC'!$E$40:$G$40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SEC'!$E$41:$G$41</c:f>
              <c:numCache>
                <c:formatCode>0%</c:formatCode>
                <c:ptCount val="3"/>
                <c:pt idx="0">
                  <c:v>0.68888888888888888</c:v>
                </c:pt>
                <c:pt idx="1">
                  <c:v>0.53968253968253965</c:v>
                </c:pt>
                <c:pt idx="2">
                  <c:v>0.61111111111111116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B24-9447-A202-601DF5AEC2FA}"/>
            </c:ext>
          </c:extLst>
        </c:ser>
        <c:ser>
          <c:idx val="1"/>
          <c:order val="1"/>
          <c:tx>
            <c:strRef>
              <c:f>'PRIMERO SEC'!$D$42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505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SEC'!$E$40:$G$40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SEC'!$E$42:$G$42</c:f>
              <c:numCache>
                <c:formatCode>0%</c:formatCode>
                <c:ptCount val="3"/>
                <c:pt idx="0">
                  <c:v>0.31111111111111112</c:v>
                </c:pt>
                <c:pt idx="1">
                  <c:v>0.46031746031746029</c:v>
                </c:pt>
                <c:pt idx="2">
                  <c:v>0.3888888888888889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24-9447-A202-601DF5AEC2FA}"/>
            </c:ext>
          </c:extLst>
        </c:ser>
        <c:ser>
          <c:idx val="3"/>
          <c:order val="2"/>
          <c:tx>
            <c:strRef>
              <c:f>'PRIMERO SEC'!$D$43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rgbClr val="FFC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'PRIMERO SEC'!$E$40:$G$40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'PRIMERO SEC'!$E$43:$G$43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B24-9447-A202-601DF5AEC2F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159512392"/>
        <c:axId val="159511216"/>
      </c:barChart>
      <c:catAx>
        <c:axId val="159512392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159511216"/>
        <c:crosses val="autoZero"/>
        <c:auto val="1"/>
        <c:lblAlgn val="ctr"/>
        <c:lblOffset val="100"/>
        <c:noMultiLvlLbl val="0"/>
      </c:catAx>
      <c:valAx>
        <c:axId val="15951121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1595123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A29-B246-8903-9B274D557FE4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A29-B246-8903-9B274D557FE4}"/>
              </c:ext>
            </c:extLst>
          </c:dPt>
          <c:dPt>
            <c:idx val="2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A29-B246-8903-9B274D557FE4}"/>
              </c:ext>
            </c:extLst>
          </c:dPt>
          <c:dPt>
            <c:idx val="3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48CE-49BD-B167-761D5EEAA4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'SEGUNDO SEC'!$C$33:$C$36</c:f>
              <c:strCache>
                <c:ptCount val="4"/>
                <c:pt idx="0">
                  <c:v>Adecuadas (p)</c:v>
                </c:pt>
                <c:pt idx="1">
                  <c:v>Parciales (o)</c:v>
                </c:pt>
                <c:pt idx="2">
                  <c:v>Inadecuadas ( X )</c:v>
                </c:pt>
                <c:pt idx="3">
                  <c:v>Omitidas ( − )</c:v>
                </c:pt>
              </c:strCache>
            </c:strRef>
          </c:cat>
          <c:val>
            <c:numRef>
              <c:f>'SEGUNDO SEC'!$AE$33:$AE$36</c:f>
              <c:numCache>
                <c:formatCode>0%</c:formatCode>
                <c:ptCount val="4"/>
                <c:pt idx="0">
                  <c:v>0.52</c:v>
                </c:pt>
                <c:pt idx="1">
                  <c:v>5.0000000000000001E-3</c:v>
                </c:pt>
                <c:pt idx="2">
                  <c:v>0.46500000000000002</c:v>
                </c:pt>
                <c:pt idx="3">
                  <c:v>0.01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0A29-B246-8903-9B274D557FE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PE"/>
              <a:t>RESULTADO POR CAPACIDADES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Adecuadas</c:v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SEC'!$D$51:$F$51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SEC'!$D$52:$F$52</c:f>
              <c:numCache>
                <c:formatCode>0%</c:formatCode>
                <c:ptCount val="3"/>
                <c:pt idx="0">
                  <c:v>0.67500000000000004</c:v>
                </c:pt>
                <c:pt idx="1">
                  <c:v>0.52500000000000002</c:v>
                </c:pt>
                <c:pt idx="2">
                  <c:v>0.4375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C94-490B-AFD3-D3A3CE0DDDD8}"/>
            </c:ext>
          </c:extLst>
        </c:ser>
        <c:ser>
          <c:idx val="1"/>
          <c:order val="1"/>
          <c:tx>
            <c:v>Parciales</c:v>
          </c:tx>
          <c:spPr>
            <a:solidFill>
              <a:schemeClr val="bg2">
                <a:lumMod val="9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SEC'!$D$51:$F$51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SEC'!$D$53:$F$53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C94-490B-AFD3-D3A3CE0DDDD8}"/>
            </c:ext>
          </c:extLst>
        </c:ser>
        <c:ser>
          <c:idx val="2"/>
          <c:order val="2"/>
          <c:tx>
            <c:v>Inadecuadas</c:v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SEC'!$D$51:$F$51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SEC'!$D$54:$F$54</c:f>
              <c:numCache>
                <c:formatCode>0%</c:formatCode>
                <c:ptCount val="3"/>
                <c:pt idx="0">
                  <c:v>0.32500000000000001</c:v>
                </c:pt>
                <c:pt idx="1">
                  <c:v>0.46250000000000002</c:v>
                </c:pt>
                <c:pt idx="2">
                  <c:v>0.53749999999999998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C94-490B-AFD3-D3A3CE0DDDD8}"/>
            </c:ext>
          </c:extLst>
        </c:ser>
        <c:ser>
          <c:idx val="3"/>
          <c:order val="3"/>
          <c:tx>
            <c:v>Omitidas</c:v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'SEGUNDO SEC'!$D$51:$F$51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'SEGUNDO SEC'!$D$55:$F$55</c:f>
              <c:numCache>
                <c:formatCode>0%</c:formatCode>
                <c:ptCount val="3"/>
                <c:pt idx="0">
                  <c:v>0</c:v>
                </c:pt>
                <c:pt idx="1">
                  <c:v>1.2500000000000001E-2</c:v>
                </c:pt>
                <c:pt idx="2">
                  <c:v>1.2500000000000001E-2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C94-490B-AFD3-D3A3CE0DDDD8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overlap val="-25"/>
        <c:axId val="1517134768"/>
        <c:axId val="711638928"/>
      </c:barChart>
      <c:catAx>
        <c:axId val="15171347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711638928"/>
        <c:crosses val="autoZero"/>
        <c:auto val="1"/>
        <c:lblAlgn val="ctr"/>
        <c:lblOffset val="100"/>
        <c:noMultiLvlLbl val="0"/>
      </c:catAx>
      <c:valAx>
        <c:axId val="711638928"/>
        <c:scaling>
          <c:orientation val="minMax"/>
        </c:scaling>
        <c:delete val="1"/>
        <c:axPos val="l"/>
        <c:numFmt formatCode="0%" sourceLinked="1"/>
        <c:majorTickMark val="none"/>
        <c:minorTickMark val="none"/>
        <c:tickLblPos val="nextTo"/>
        <c:crossAx val="151713476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8B47-D94B-A0AA-C6E6E608025D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8B47-D94B-A0AA-C6E6E608025D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8B47-D94B-A0AA-C6E6E608025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'TERCERO SEC'!$D$23:$D$25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'TERCERO SEC'!$AE$23:$AE$25</c:f>
              <c:numCache>
                <c:formatCode>0%</c:formatCode>
                <c:ptCount val="3"/>
                <c:pt idx="0">
                  <c:v>0.55000000000000004</c:v>
                </c:pt>
                <c:pt idx="1">
                  <c:v>0.45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8B47-D94B-A0AA-C6E6E608025D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layout>
        <c:manualLayout>
          <c:xMode val="edge"/>
          <c:yMode val="edge"/>
          <c:x val="0.30383101537060891"/>
          <c:y val="1.88909523494320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'TERCERO SEC'!$D$40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SEC'!$E$39:$G$39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SEC'!$E$40:$G$40</c:f>
              <c:numCache>
                <c:formatCode>0%</c:formatCode>
                <c:ptCount val="3"/>
                <c:pt idx="0">
                  <c:v>0.72916666666666663</c:v>
                </c:pt>
                <c:pt idx="1">
                  <c:v>0.57291666666666663</c:v>
                </c:pt>
                <c:pt idx="2">
                  <c:v>0.35714285714285715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D4B-E748-8F1A-5050C4344B0A}"/>
            </c:ext>
          </c:extLst>
        </c:ser>
        <c:ser>
          <c:idx val="1"/>
          <c:order val="1"/>
          <c:tx>
            <c:strRef>
              <c:f>'TERCERO SEC'!$D$41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SEC'!$E$39:$G$39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SEC'!$E$41:$G$41</c:f>
              <c:numCache>
                <c:formatCode>0%</c:formatCode>
                <c:ptCount val="3"/>
                <c:pt idx="0">
                  <c:v>0.27083333333333331</c:v>
                </c:pt>
                <c:pt idx="1">
                  <c:v>0.42708333333333331</c:v>
                </c:pt>
                <c:pt idx="2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D4B-E748-8F1A-5050C4344B0A}"/>
            </c:ext>
          </c:extLst>
        </c:ser>
        <c:ser>
          <c:idx val="3"/>
          <c:order val="2"/>
          <c:tx>
            <c:strRef>
              <c:f>'TERCERO SEC'!$D$42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'TERCERO SEC'!$E$39:$G$39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'TERCERO SEC'!$E$42:$G$42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D4B-E748-8F1A-5050C4344B0A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7248"/>
        <c:axId val="333708032"/>
      </c:barChart>
      <c:catAx>
        <c:axId val="333707248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032"/>
        <c:crosses val="autoZero"/>
        <c:auto val="1"/>
        <c:lblAlgn val="ctr"/>
        <c:lblOffset val="100"/>
        <c:noMultiLvlLbl val="0"/>
      </c:catAx>
      <c:valAx>
        <c:axId val="333708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724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38402668416448"/>
          <c:y val="3.24074074074074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explosion val="69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E78C-184A-AF7B-793598E44414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E78C-184A-AF7B-793598E44414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E78C-184A-AF7B-793598E44414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'CUARTO SEC'!$C$22:$C$24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'CUARTO SEC'!$AD$22:$AD$24</c:f>
              <c:numCache>
                <c:formatCode>0%</c:formatCode>
                <c:ptCount val="3"/>
                <c:pt idx="0">
                  <c:v>0.5714285714285714</c:v>
                </c:pt>
                <c:pt idx="1">
                  <c:v>0.42285714285714288</c:v>
                </c:pt>
                <c:pt idx="2">
                  <c:v>5.7142857142857143E-3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E78C-184A-AF7B-793598E44414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RESULTADOS</a:t>
            </a:r>
            <a:r>
              <a:rPr lang="es-PE" sz="1200" b="1" baseline="0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 POR CAPACIDADES</a:t>
            </a:r>
            <a:endParaRPr lang="es-PE" sz="1200" b="1">
              <a:solidFill>
                <a:sysClr val="windowText" lastClr="000000"/>
              </a:solidFill>
              <a:latin typeface="Arial" panose="020B0604020202020204" pitchFamily="34" charset="0"/>
              <a:cs typeface="Arial" panose="020B0604020202020204" pitchFamily="34" charset="0"/>
            </a:endParaRP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'CUARTO SEC'!$C$39</c:f>
              <c:strCache>
                <c:ptCount val="1"/>
                <c:pt idx="0">
                  <c:v>Adecuadas (p)</c:v>
                </c:pt>
              </c:strCache>
            </c:strRef>
          </c:tx>
          <c:spPr>
            <a:solidFill>
              <a:srgbClr val="66FF66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SEC'!$D$38:$F$38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SEC'!$D$39:$F$39</c:f>
              <c:numCache>
                <c:formatCode>0%</c:formatCode>
                <c:ptCount val="3"/>
                <c:pt idx="0">
                  <c:v>0.8571428571428571</c:v>
                </c:pt>
                <c:pt idx="1">
                  <c:v>0.58441558441558439</c:v>
                </c:pt>
                <c:pt idx="2">
                  <c:v>0.3392857142857143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C59-5246-B2E0-31BD0D5619EF}"/>
            </c:ext>
          </c:extLst>
        </c:ser>
        <c:ser>
          <c:idx val="1"/>
          <c:order val="1"/>
          <c:tx>
            <c:strRef>
              <c:f>'CUARTO SEC'!$C$40</c:f>
              <c:strCache>
                <c:ptCount val="1"/>
                <c:pt idx="0">
                  <c:v>Inadecuadas ( X )</c:v>
                </c:pt>
              </c:strCache>
            </c:strRef>
          </c:tx>
          <c:spPr>
            <a:solidFill>
              <a:srgbClr val="FF0000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SEC'!$D$38:$F$38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SEC'!$D$40:$F$40</c:f>
              <c:numCache>
                <c:formatCode>0%</c:formatCode>
                <c:ptCount val="3"/>
                <c:pt idx="0">
                  <c:v>0.14285714285714285</c:v>
                </c:pt>
                <c:pt idx="1">
                  <c:v>0.41558441558441561</c:v>
                </c:pt>
                <c:pt idx="2">
                  <c:v>0.6428571428571429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C59-5246-B2E0-31BD0D5619EF}"/>
            </c:ext>
          </c:extLst>
        </c:ser>
        <c:ser>
          <c:idx val="3"/>
          <c:order val="2"/>
          <c:tx>
            <c:strRef>
              <c:f>'CUARTO SEC'!$C$41</c:f>
              <c:strCache>
                <c:ptCount val="1"/>
                <c:pt idx="0">
                  <c:v>Omitidas ( − )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'CUARTO SEC'!$D$38:$F$38</c:f>
              <c:strCache>
                <c:ptCount val="3"/>
                <c:pt idx="0">
                  <c:v>Obtiene informacion del texto escrito</c:v>
                </c:pt>
                <c:pt idx="1">
                  <c:v>Infiere e interpreta información del texto.</c:v>
                </c:pt>
                <c:pt idx="2">
                  <c:v>Reflexiona y evalúa la forma, el contenido y contexto</c:v>
                </c:pt>
              </c:strCache>
            </c:strRef>
          </c:cat>
          <c:val>
            <c:numRef>
              <c:f>'CUARTO SEC'!$D$41:$F$41</c:f>
              <c:numCache>
                <c:formatCode>0%</c:formatCode>
                <c:ptCount val="3"/>
                <c:pt idx="0">
                  <c:v>0</c:v>
                </c:pt>
                <c:pt idx="1">
                  <c:v>0</c:v>
                </c:pt>
                <c:pt idx="2">
                  <c:v>1.7857142857142856E-2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C59-5246-B2E0-31BD0D5619EF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333703720"/>
        <c:axId val="333708424"/>
      </c:barChart>
      <c:catAx>
        <c:axId val="333703720"/>
        <c:scaling>
          <c:orientation val="minMax"/>
        </c:scaling>
        <c:delete val="0"/>
        <c:axPos val="b"/>
        <c:title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PE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s-PE"/>
          </a:p>
        </c:txPr>
        <c:crossAx val="333708424"/>
        <c:crosses val="autoZero"/>
        <c:auto val="1"/>
        <c:lblAlgn val="ctr"/>
        <c:lblOffset val="100"/>
        <c:noMultiLvlLbl val="0"/>
      </c:catAx>
      <c:valAx>
        <c:axId val="33370842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E"/>
          </a:p>
        </c:txPr>
        <c:crossAx val="333703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200" b="1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es-PE" sz="1200" b="1">
                <a:solidFill>
                  <a:sysClr val="windowText" lastClr="000000"/>
                </a:solidFill>
                <a:latin typeface="Arial" panose="020B0604020202020204" pitchFamily="34" charset="0"/>
                <a:cs typeface="Arial" panose="020B0604020202020204" pitchFamily="34" charset="0"/>
              </a:rPr>
              <a:t>RESUMEN DE RESPUESTAS</a:t>
            </a:r>
          </a:p>
        </c:rich>
      </c:tx>
      <c:layout>
        <c:manualLayout>
          <c:xMode val="edge"/>
          <c:yMode val="edge"/>
          <c:x val="0.22902033540276925"/>
          <c:y val="3.707866738953087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1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00B05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3914-0444-908E-526B4F7CA778}"/>
              </c:ext>
            </c:extLst>
          </c:dPt>
          <c:dPt>
            <c:idx val="1"/>
            <c:bubble3D val="0"/>
            <c:spPr>
              <a:solidFill>
                <a:srgbClr val="FF0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3914-0444-908E-526B4F7CA778}"/>
              </c:ext>
            </c:extLst>
          </c:dPt>
          <c:dPt>
            <c:idx val="2"/>
            <c:bubble3D val="0"/>
            <c:spPr>
              <a:solidFill>
                <a:schemeClr val="bg2">
                  <a:lumMod val="50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3914-0444-908E-526B4F7CA77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1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endParaRPr lang="es-PE"/>
              </a:p>
            </c:txPr>
            <c:dLblPos val="bestFit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'QUINTO SEC'!$C$26:$C$28</c:f>
              <c:strCache>
                <c:ptCount val="3"/>
                <c:pt idx="0">
                  <c:v>Adecuadas (p)</c:v>
                </c:pt>
                <c:pt idx="1">
                  <c:v>Inadecuadas ( X )</c:v>
                </c:pt>
                <c:pt idx="2">
                  <c:v>Omitidas ( − )</c:v>
                </c:pt>
              </c:strCache>
            </c:strRef>
          </c:cat>
          <c:val>
            <c:numRef>
              <c:f>'QUINTO SEC'!$AD$26:$AD$28</c:f>
              <c:numCache>
                <c:formatCode>0%</c:formatCode>
                <c:ptCount val="3"/>
                <c:pt idx="0">
                  <c:v>0.58799999999999997</c:v>
                </c:pt>
                <c:pt idx="1">
                  <c:v>0.41199999999999998</c:v>
                </c:pt>
                <c:pt idx="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914-0444-908E-526B4F7CA778}"/>
            </c:ext>
          </c:extLst>
        </c:ser>
        <c:dLbls>
          <c:dLblPos val="bestFit"/>
          <c:showLegendKey val="0"/>
          <c:showVal val="1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s-P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image" Target="../media/image1.png"/><Relationship Id="rId1" Type="http://schemas.openxmlformats.org/officeDocument/2006/relationships/chart" Target="../charts/chart3.xml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6.xml"/><Relationship Id="rId1" Type="http://schemas.openxmlformats.org/officeDocument/2006/relationships/chart" Target="../charts/chart5.xml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1.png"/><Relationship Id="rId2" Type="http://schemas.openxmlformats.org/officeDocument/2006/relationships/chart" Target="../charts/chart10.xml"/><Relationship Id="rId1" Type="http://schemas.openxmlformats.org/officeDocument/2006/relationships/chart" Target="../charts/chart9.xml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15747</xdr:colOff>
      <xdr:row>44</xdr:row>
      <xdr:rowOff>115186</xdr:rowOff>
    </xdr:from>
    <xdr:to>
      <xdr:col>11</xdr:col>
      <xdr:colOff>35440</xdr:colOff>
      <xdr:row>59</xdr:row>
      <xdr:rowOff>170392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13</xdr:col>
      <xdr:colOff>183522</xdr:colOff>
      <xdr:row>44</xdr:row>
      <xdr:rowOff>69637</xdr:rowOff>
    </xdr:from>
    <xdr:to>
      <xdr:col>29</xdr:col>
      <xdr:colOff>634886</xdr:colOff>
      <xdr:row>60</xdr:row>
      <xdr:rowOff>452565</xdr:rowOff>
    </xdr:to>
    <xdr:graphicFrame macro="">
      <xdr:nvGraphicFramePr>
        <xdr:cNvPr id="15" name="Gráfico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3</xdr:col>
      <xdr:colOff>159277</xdr:colOff>
      <xdr:row>0</xdr:row>
      <xdr:rowOff>101800</xdr:rowOff>
    </xdr:from>
    <xdr:ext cx="2600757" cy="580570"/>
    <xdr:pic>
      <xdr:nvPicPr>
        <xdr:cNvPr id="6" name="image1.png">
          <a:extLst>
            <a:ext uri="{FF2B5EF4-FFF2-40B4-BE49-F238E27FC236}">
              <a16:creationId xmlns:a16="http://schemas.microsoft.com/office/drawing/2014/main" id="{89DB75F3-D5E4-FD4D-BE86-364759F2ED36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950585" y="101800"/>
          <a:ext cx="2600757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30</xdr:col>
      <xdr:colOff>0</xdr:colOff>
      <xdr:row>2</xdr:row>
      <xdr:rowOff>0</xdr:rowOff>
    </xdr:from>
    <xdr:to>
      <xdr:col>31</xdr:col>
      <xdr:colOff>234462</xdr:colOff>
      <xdr:row>7</xdr:row>
      <xdr:rowOff>161193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5173AF9B-E3F3-4AB6-A415-49BEFC5559C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298615" y="556846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276602</xdr:colOff>
      <xdr:row>57</xdr:row>
      <xdr:rowOff>170388</xdr:rowOff>
    </xdr:from>
    <xdr:to>
      <xdr:col>9</xdr:col>
      <xdr:colOff>399678</xdr:colOff>
      <xdr:row>72</xdr:row>
      <xdr:rowOff>35587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2</xdr:col>
      <xdr:colOff>32532</xdr:colOff>
      <xdr:row>0</xdr:row>
      <xdr:rowOff>133257</xdr:rowOff>
    </xdr:from>
    <xdr:ext cx="2376088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52595E43-37BC-334C-8FC4-4F4879C4117A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873360" y="133257"/>
          <a:ext cx="2376088" cy="580570"/>
        </a:xfrm>
        <a:prstGeom prst="rect">
          <a:avLst/>
        </a:prstGeom>
        <a:noFill/>
      </xdr:spPr>
    </xdr:pic>
    <xdr:clientData fLocksWithSheet="0"/>
  </xdr:oneCellAnchor>
  <xdr:twoCellAnchor>
    <xdr:from>
      <xdr:col>10</xdr:col>
      <xdr:colOff>15003</xdr:colOff>
      <xdr:row>56</xdr:row>
      <xdr:rowOff>181397</xdr:rowOff>
    </xdr:from>
    <xdr:to>
      <xdr:col>21</xdr:col>
      <xdr:colOff>373224</xdr:colOff>
      <xdr:row>72</xdr:row>
      <xdr:rowOff>55891</xdr:rowOff>
    </xdr:to>
    <xdr:graphicFrame macro="">
      <xdr:nvGraphicFramePr>
        <xdr:cNvPr id="12" name="Gráfico 11" descr="DATA&#10;">
          <a:extLst>
            <a:ext uri="{FF2B5EF4-FFF2-40B4-BE49-F238E27FC236}">
              <a16:creationId xmlns:a16="http://schemas.microsoft.com/office/drawing/2014/main" id="{82391923-3511-4C65-BF01-DB520C477C8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30</xdr:col>
      <xdr:colOff>0</xdr:colOff>
      <xdr:row>3</xdr:row>
      <xdr:rowOff>0</xdr:rowOff>
    </xdr:from>
    <xdr:to>
      <xdr:col>31</xdr:col>
      <xdr:colOff>219809</xdr:colOff>
      <xdr:row>8</xdr:row>
      <xdr:rowOff>73270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20B3C0E3-D7C9-4A8D-A675-6BBB8243586B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43385" y="732692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322492</xdr:colOff>
      <xdr:row>43</xdr:row>
      <xdr:rowOff>25592</xdr:rowOff>
    </xdr:from>
    <xdr:to>
      <xdr:col>10</xdr:col>
      <xdr:colOff>196824</xdr:colOff>
      <xdr:row>57</xdr:row>
      <xdr:rowOff>124061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272445</xdr:colOff>
      <xdr:row>42</xdr:row>
      <xdr:rowOff>160546</xdr:rowOff>
    </xdr:from>
    <xdr:to>
      <xdr:col>27</xdr:col>
      <xdr:colOff>366519</xdr:colOff>
      <xdr:row>57</xdr:row>
      <xdr:rowOff>50480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0</xdr:col>
      <xdr:colOff>181429</xdr:colOff>
      <xdr:row>0</xdr:row>
      <xdr:rowOff>54430</xdr:rowOff>
    </xdr:from>
    <xdr:ext cx="2693851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2474D8F9-B62F-1146-BCE5-B083683D0F2D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181429" y="54430"/>
          <a:ext cx="2693851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29</xdr:col>
      <xdr:colOff>47625</xdr:colOff>
      <xdr:row>1</xdr:row>
      <xdr:rowOff>301625</xdr:rowOff>
    </xdr:from>
    <xdr:to>
      <xdr:col>30</xdr:col>
      <xdr:colOff>445722</xdr:colOff>
      <xdr:row>7</xdr:row>
      <xdr:rowOff>74491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84A6CC71-4A56-4D27-A4C9-95E5AE1A0ED4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747750" y="49212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67236</xdr:rowOff>
    </xdr:from>
    <xdr:to>
      <xdr:col>8</xdr:col>
      <xdr:colOff>145677</xdr:colOff>
      <xdr:row>56</xdr:row>
      <xdr:rowOff>119050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268939</xdr:colOff>
      <xdr:row>42</xdr:row>
      <xdr:rowOff>41461</xdr:rowOff>
    </xdr:from>
    <xdr:to>
      <xdr:col>24</xdr:col>
      <xdr:colOff>56028</xdr:colOff>
      <xdr:row>56</xdr:row>
      <xdr:rowOff>117661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62366</xdr:colOff>
      <xdr:row>0</xdr:row>
      <xdr:rowOff>133805</xdr:rowOff>
    </xdr:from>
    <xdr:ext cx="2068285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089F32F6-2691-5545-92DE-3EA622F762B0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446012" y="133805"/>
          <a:ext cx="2068285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27</xdr:col>
      <xdr:colOff>343958</xdr:colOff>
      <xdr:row>1</xdr:row>
      <xdr:rowOff>66146</xdr:rowOff>
    </xdr:from>
    <xdr:to>
      <xdr:col>29</xdr:col>
      <xdr:colOff>339888</xdr:colOff>
      <xdr:row>6</xdr:row>
      <xdr:rowOff>130053</xdr:rowOff>
    </xdr:to>
    <xdr:pic>
      <xdr:nvPicPr>
        <xdr:cNvPr id="6" name="Picture 7" descr="UGEL22">
          <a:extLst>
            <a:ext uri="{FF2B5EF4-FFF2-40B4-BE49-F238E27FC236}">
              <a16:creationId xmlns:a16="http://schemas.microsoft.com/office/drawing/2014/main" id="{FC2B187A-338A-4F05-8691-165747456BB0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155208" y="251354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331858</xdr:colOff>
      <xdr:row>53</xdr:row>
      <xdr:rowOff>44824</xdr:rowOff>
    </xdr:from>
    <xdr:to>
      <xdr:col>10</xdr:col>
      <xdr:colOff>246530</xdr:colOff>
      <xdr:row>67</xdr:row>
      <xdr:rowOff>96638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214155</xdr:colOff>
      <xdr:row>46</xdr:row>
      <xdr:rowOff>162360</xdr:rowOff>
    </xdr:from>
    <xdr:to>
      <xdr:col>28</xdr:col>
      <xdr:colOff>52916</xdr:colOff>
      <xdr:row>67</xdr:row>
      <xdr:rowOff>52917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oneCellAnchor>
    <xdr:from>
      <xdr:col>2</xdr:col>
      <xdr:colOff>-1</xdr:colOff>
      <xdr:row>1</xdr:row>
      <xdr:rowOff>27972</xdr:rowOff>
    </xdr:from>
    <xdr:ext cx="2882613" cy="580570"/>
    <xdr:pic>
      <xdr:nvPicPr>
        <xdr:cNvPr id="5" name="image1.png">
          <a:extLst>
            <a:ext uri="{FF2B5EF4-FFF2-40B4-BE49-F238E27FC236}">
              <a16:creationId xmlns:a16="http://schemas.microsoft.com/office/drawing/2014/main" id="{D30476C6-7A53-4944-BFC5-91BECDFF99D3}"/>
            </a:ext>
          </a:extLst>
        </xdr:cNvPr>
        <xdr:cNvPicPr preferRelativeResize="0"/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1041" y="213180"/>
          <a:ext cx="2882613" cy="580570"/>
        </a:xfrm>
        <a:prstGeom prst="rect">
          <a:avLst/>
        </a:prstGeom>
        <a:noFill/>
      </xdr:spPr>
    </xdr:pic>
    <xdr:clientData fLocksWithSheet="0"/>
  </xdr:oneCellAnchor>
  <xdr:twoCellAnchor editAs="oneCell">
    <xdr:from>
      <xdr:col>28</xdr:col>
      <xdr:colOff>26458</xdr:colOff>
      <xdr:row>1</xdr:row>
      <xdr:rowOff>66147</xdr:rowOff>
    </xdr:from>
    <xdr:to>
      <xdr:col>29</xdr:col>
      <xdr:colOff>406035</xdr:colOff>
      <xdr:row>6</xdr:row>
      <xdr:rowOff>130054</xdr:rowOff>
    </xdr:to>
    <xdr:pic>
      <xdr:nvPicPr>
        <xdr:cNvPr id="7" name="Picture 7" descr="UGEL22">
          <a:extLst>
            <a:ext uri="{FF2B5EF4-FFF2-40B4-BE49-F238E27FC236}">
              <a16:creationId xmlns:a16="http://schemas.microsoft.com/office/drawing/2014/main" id="{C648038E-73B0-4087-89DE-A8318B65EE13}"/>
            </a:ext>
          </a:extLst>
        </xdr:cNvPr>
        <xdr:cNvPicPr/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313958" y="251355"/>
          <a:ext cx="1318847" cy="1201616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</sheetPr>
  <dimension ref="C1:AI72"/>
  <sheetViews>
    <sheetView topLeftCell="C58" zoomScale="65" zoomScaleNormal="65" workbookViewId="0">
      <selection activeCell="C1" sqref="C1:AF76"/>
    </sheetView>
  </sheetViews>
  <sheetFormatPr baseColWidth="10" defaultRowHeight="15" x14ac:dyDescent="0.25"/>
  <cols>
    <col min="1" max="1" width="3.28515625" customWidth="1"/>
    <col min="2" max="2" width="3.42578125" customWidth="1"/>
    <col min="3" max="3" width="5" customWidth="1"/>
    <col min="4" max="4" width="44" customWidth="1"/>
    <col min="5" max="29" width="6.28515625" customWidth="1"/>
    <col min="30" max="30" width="14.28515625" customWidth="1"/>
    <col min="31" max="31" width="16.28515625" customWidth="1"/>
    <col min="32" max="32" width="12.140625" customWidth="1"/>
    <col min="33" max="33" width="7" customWidth="1"/>
    <col min="34" max="34" width="20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28.5" x14ac:dyDescent="0.35">
      <c r="D2" s="155" t="s">
        <v>67</v>
      </c>
      <c r="E2" s="155"/>
      <c r="F2" s="155"/>
      <c r="G2" s="155"/>
      <c r="H2" s="155"/>
      <c r="I2" s="155"/>
      <c r="J2" s="155"/>
      <c r="K2" s="155"/>
      <c r="L2" s="155"/>
      <c r="M2" s="155"/>
      <c r="N2" s="155"/>
      <c r="O2" s="155"/>
      <c r="P2" s="155"/>
      <c r="Q2" s="155"/>
      <c r="R2" s="155"/>
      <c r="S2" s="155"/>
      <c r="T2" s="155"/>
      <c r="U2" s="155"/>
      <c r="V2" s="155"/>
      <c r="W2" s="155"/>
      <c r="X2" s="155"/>
      <c r="Y2" s="155"/>
      <c r="Z2" s="155"/>
      <c r="AA2" s="155"/>
      <c r="AB2" s="155"/>
      <c r="AC2" s="155"/>
      <c r="AD2" s="155"/>
      <c r="AE2" s="155"/>
    </row>
    <row r="6" spans="3:35" x14ac:dyDescent="0.25">
      <c r="AD6" s="145"/>
      <c r="AE6" s="145"/>
    </row>
    <row r="7" spans="3:35" ht="22.15" customHeight="1" x14ac:dyDescent="0.35">
      <c r="D7" s="135" t="s">
        <v>68</v>
      </c>
      <c r="E7" s="158" t="s">
        <v>97</v>
      </c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R7" s="157" t="s">
        <v>69</v>
      </c>
      <c r="S7" s="157"/>
      <c r="T7" s="157"/>
      <c r="U7" s="157"/>
      <c r="V7" s="157"/>
      <c r="X7" s="153">
        <v>9</v>
      </c>
      <c r="Y7" s="154"/>
    </row>
    <row r="8" spans="3:35" ht="22.15" customHeight="1" x14ac:dyDescent="0.35">
      <c r="D8" s="136" t="s">
        <v>47</v>
      </c>
      <c r="E8" s="156" t="s">
        <v>99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56"/>
      <c r="R8" s="157" t="s">
        <v>78</v>
      </c>
      <c r="S8" s="157"/>
      <c r="T8" s="157"/>
      <c r="U8" s="157"/>
      <c r="V8" s="157"/>
      <c r="X8" s="153" t="s">
        <v>98</v>
      </c>
      <c r="Y8" s="154"/>
      <c r="Z8" s="68"/>
      <c r="AA8" s="68"/>
      <c r="AD8" s="250"/>
      <c r="AE8" s="250"/>
      <c r="AF8" s="250"/>
      <c r="AG8" s="250"/>
      <c r="AH8" s="250"/>
    </row>
    <row r="9" spans="3:35" x14ac:dyDescent="0.25"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51.75" customHeight="1" x14ac:dyDescent="0.25">
      <c r="C10" s="162" t="s">
        <v>38</v>
      </c>
      <c r="D10" s="163"/>
      <c r="E10" s="167" t="s">
        <v>92</v>
      </c>
      <c r="F10" s="168"/>
      <c r="G10" s="168"/>
      <c r="H10" s="168"/>
      <c r="I10" s="169"/>
      <c r="J10" s="164" t="s">
        <v>93</v>
      </c>
      <c r="K10" s="165"/>
      <c r="L10" s="165"/>
      <c r="M10" s="165"/>
      <c r="N10" s="166"/>
      <c r="O10" s="164" t="s">
        <v>94</v>
      </c>
      <c r="P10" s="165"/>
      <c r="Q10" s="165"/>
      <c r="R10" s="165"/>
      <c r="S10" s="166"/>
      <c r="T10" s="164" t="s">
        <v>95</v>
      </c>
      <c r="U10" s="165"/>
      <c r="V10" s="165"/>
      <c r="W10" s="165"/>
      <c r="X10" s="166"/>
      <c r="Y10" s="164" t="s">
        <v>96</v>
      </c>
      <c r="Z10" s="165"/>
      <c r="AA10" s="165"/>
      <c r="AB10" s="165"/>
      <c r="AC10" s="166"/>
      <c r="AD10" s="161" t="s">
        <v>41</v>
      </c>
      <c r="AE10" s="161"/>
      <c r="AF10" s="161"/>
    </row>
    <row r="11" spans="3:35" ht="22.15" customHeight="1" thickBot="1" x14ac:dyDescent="0.3">
      <c r="C11" s="58" t="s">
        <v>40</v>
      </c>
      <c r="D11" s="66" t="s">
        <v>79</v>
      </c>
      <c r="E11" s="85" t="s">
        <v>1</v>
      </c>
      <c r="F11" s="85" t="s">
        <v>2</v>
      </c>
      <c r="G11" s="85" t="s">
        <v>3</v>
      </c>
      <c r="H11" s="85" t="s">
        <v>4</v>
      </c>
      <c r="I11" s="85" t="s">
        <v>5</v>
      </c>
      <c r="J11" s="85" t="s">
        <v>6</v>
      </c>
      <c r="K11" s="85" t="s">
        <v>7</v>
      </c>
      <c r="L11" s="85" t="s">
        <v>8</v>
      </c>
      <c r="M11" s="85" t="s">
        <v>9</v>
      </c>
      <c r="N11" s="85" t="s">
        <v>10</v>
      </c>
      <c r="O11" s="85" t="s">
        <v>11</v>
      </c>
      <c r="P11" s="85" t="s">
        <v>12</v>
      </c>
      <c r="Q11" s="85" t="s">
        <v>13</v>
      </c>
      <c r="R11" s="85" t="s">
        <v>14</v>
      </c>
      <c r="S11" s="85" t="s">
        <v>15</v>
      </c>
      <c r="T11" s="85" t="s">
        <v>16</v>
      </c>
      <c r="U11" s="85" t="s">
        <v>17</v>
      </c>
      <c r="V11" s="85" t="s">
        <v>18</v>
      </c>
      <c r="W11" s="85" t="s">
        <v>19</v>
      </c>
      <c r="X11" s="85" t="s">
        <v>20</v>
      </c>
      <c r="Y11" s="85" t="s">
        <v>21</v>
      </c>
      <c r="Z11" s="85" t="s">
        <v>22</v>
      </c>
      <c r="AA11" s="85" t="s">
        <v>23</v>
      </c>
      <c r="AB11" s="85" t="s">
        <v>24</v>
      </c>
      <c r="AC11" s="85" t="s">
        <v>25</v>
      </c>
      <c r="AD11" s="114" t="s">
        <v>54</v>
      </c>
      <c r="AE11" s="116" t="s">
        <v>55</v>
      </c>
      <c r="AF11" s="118" t="s">
        <v>53</v>
      </c>
    </row>
    <row r="12" spans="3:35" ht="19.149999999999999" customHeight="1" x14ac:dyDescent="0.25">
      <c r="C12" s="57">
        <v>1</v>
      </c>
      <c r="D12" s="55" t="s">
        <v>134</v>
      </c>
      <c r="E12" s="64" t="s">
        <v>51</v>
      </c>
      <c r="F12" s="64" t="s">
        <v>51</v>
      </c>
      <c r="G12" s="64" t="s">
        <v>51</v>
      </c>
      <c r="H12" s="64" t="s">
        <v>44</v>
      </c>
      <c r="I12" s="64" t="s">
        <v>51</v>
      </c>
      <c r="J12" s="64" t="s">
        <v>44</v>
      </c>
      <c r="K12" s="64" t="s">
        <v>51</v>
      </c>
      <c r="L12" s="64" t="s">
        <v>44</v>
      </c>
      <c r="M12" s="64" t="s">
        <v>44</v>
      </c>
      <c r="N12" s="64" t="s">
        <v>51</v>
      </c>
      <c r="O12" s="64" t="s">
        <v>51</v>
      </c>
      <c r="P12" s="64" t="s">
        <v>44</v>
      </c>
      <c r="Q12" s="64" t="s">
        <v>51</v>
      </c>
      <c r="R12" s="64" t="s">
        <v>51</v>
      </c>
      <c r="S12" s="64" t="s">
        <v>51</v>
      </c>
      <c r="T12" s="64" t="s">
        <v>44</v>
      </c>
      <c r="U12" s="64" t="s">
        <v>44</v>
      </c>
      <c r="V12" s="64" t="s">
        <v>44</v>
      </c>
      <c r="W12" s="64" t="s">
        <v>51</v>
      </c>
      <c r="X12" s="64" t="s">
        <v>44</v>
      </c>
      <c r="Y12" s="64" t="s">
        <v>51</v>
      </c>
      <c r="Z12" s="64" t="s">
        <v>44</v>
      </c>
      <c r="AA12" s="64" t="s">
        <v>51</v>
      </c>
      <c r="AB12" s="64" t="s">
        <v>44</v>
      </c>
      <c r="AC12" s="64" t="s">
        <v>44</v>
      </c>
      <c r="AD12" s="115">
        <f>COUNTIF(E12:AC12,"✔")</f>
        <v>13</v>
      </c>
      <c r="AE12" s="117">
        <f>COUNTIF(E12:AC12,"X")</f>
        <v>12</v>
      </c>
      <c r="AF12" s="119">
        <f>COUNTIF(E12:AC12,"–")</f>
        <v>0</v>
      </c>
      <c r="AH12" s="151" t="s">
        <v>46</v>
      </c>
      <c r="AI12" s="152"/>
    </row>
    <row r="13" spans="3:35" ht="19.149999999999999" customHeight="1" x14ac:dyDescent="0.25">
      <c r="C13" s="57">
        <v>2</v>
      </c>
      <c r="D13" s="55" t="s">
        <v>135</v>
      </c>
      <c r="E13" s="64" t="s">
        <v>51</v>
      </c>
      <c r="F13" s="64" t="s">
        <v>51</v>
      </c>
      <c r="G13" s="64" t="s">
        <v>51</v>
      </c>
      <c r="H13" s="64" t="s">
        <v>44</v>
      </c>
      <c r="I13" s="64" t="s">
        <v>51</v>
      </c>
      <c r="J13" s="64" t="s">
        <v>51</v>
      </c>
      <c r="K13" s="64" t="s">
        <v>51</v>
      </c>
      <c r="L13" s="64" t="s">
        <v>44</v>
      </c>
      <c r="M13" s="64" t="s">
        <v>51</v>
      </c>
      <c r="N13" s="64" t="s">
        <v>51</v>
      </c>
      <c r="O13" s="64" t="s">
        <v>51</v>
      </c>
      <c r="P13" s="64" t="s">
        <v>51</v>
      </c>
      <c r="Q13" s="64" t="s">
        <v>51</v>
      </c>
      <c r="R13" s="64" t="s">
        <v>44</v>
      </c>
      <c r="S13" s="64" t="s">
        <v>51</v>
      </c>
      <c r="T13" s="64" t="s">
        <v>44</v>
      </c>
      <c r="U13" s="64" t="s">
        <v>51</v>
      </c>
      <c r="V13" s="64" t="s">
        <v>44</v>
      </c>
      <c r="W13" s="64" t="s">
        <v>51</v>
      </c>
      <c r="X13" s="64" t="s">
        <v>44</v>
      </c>
      <c r="Y13" s="64" t="s">
        <v>51</v>
      </c>
      <c r="Z13" s="64" t="s">
        <v>51</v>
      </c>
      <c r="AA13" s="64" t="s">
        <v>51</v>
      </c>
      <c r="AB13" s="64" t="s">
        <v>51</v>
      </c>
      <c r="AC13" s="64" t="s">
        <v>51</v>
      </c>
      <c r="AD13" s="115">
        <f t="shared" ref="AD13:AD20" si="0">COUNTIF(E13:AC13,"✔")</f>
        <v>19</v>
      </c>
      <c r="AE13" s="117">
        <f t="shared" ref="AE13:AE20" si="1">COUNTIF(E13:AC13,"X")</f>
        <v>6</v>
      </c>
      <c r="AF13" s="119">
        <f t="shared" ref="AF13:AF20" si="2">COUNTIF(E13:AC13,"–")</f>
        <v>0</v>
      </c>
      <c r="AH13" s="70" t="s">
        <v>48</v>
      </c>
      <c r="AI13" s="71" t="s">
        <v>51</v>
      </c>
    </row>
    <row r="14" spans="3:35" ht="19.149999999999999" customHeight="1" x14ac:dyDescent="0.25">
      <c r="C14" s="57">
        <v>3</v>
      </c>
      <c r="D14" s="55" t="s">
        <v>136</v>
      </c>
      <c r="E14" s="64" t="s">
        <v>51</v>
      </c>
      <c r="F14" s="64" t="s">
        <v>51</v>
      </c>
      <c r="G14" s="64" t="s">
        <v>44</v>
      </c>
      <c r="H14" s="64" t="s">
        <v>44</v>
      </c>
      <c r="I14" s="64" t="s">
        <v>44</v>
      </c>
      <c r="J14" s="64" t="s">
        <v>51</v>
      </c>
      <c r="K14" s="64" t="s">
        <v>51</v>
      </c>
      <c r="L14" s="64" t="s">
        <v>44</v>
      </c>
      <c r="M14" s="64" t="s">
        <v>51</v>
      </c>
      <c r="N14" s="64" t="s">
        <v>51</v>
      </c>
      <c r="O14" s="64" t="s">
        <v>51</v>
      </c>
      <c r="P14" s="64" t="s">
        <v>51</v>
      </c>
      <c r="Q14" s="64" t="s">
        <v>51</v>
      </c>
      <c r="R14" s="64" t="s">
        <v>44</v>
      </c>
      <c r="S14" s="64" t="s">
        <v>51</v>
      </c>
      <c r="T14" s="64" t="s">
        <v>51</v>
      </c>
      <c r="U14" s="64" t="s">
        <v>51</v>
      </c>
      <c r="V14" s="64" t="s">
        <v>44</v>
      </c>
      <c r="W14" s="64" t="s">
        <v>44</v>
      </c>
      <c r="X14" s="64" t="s">
        <v>51</v>
      </c>
      <c r="Y14" s="64" t="s">
        <v>44</v>
      </c>
      <c r="Z14" s="64" t="s">
        <v>51</v>
      </c>
      <c r="AA14" s="64" t="s">
        <v>51</v>
      </c>
      <c r="AB14" s="64" t="s">
        <v>51</v>
      </c>
      <c r="AC14" s="64" t="s">
        <v>44</v>
      </c>
      <c r="AD14" s="115">
        <f t="shared" si="0"/>
        <v>16</v>
      </c>
      <c r="AE14" s="117">
        <f t="shared" si="1"/>
        <v>9</v>
      </c>
      <c r="AF14" s="119">
        <f t="shared" si="2"/>
        <v>0</v>
      </c>
      <c r="AH14" s="70" t="s">
        <v>49</v>
      </c>
      <c r="AI14" s="72" t="s">
        <v>44</v>
      </c>
    </row>
    <row r="15" spans="3:35" ht="19.149999999999999" customHeight="1" thickBot="1" x14ac:dyDescent="0.3">
      <c r="C15" s="57">
        <v>4</v>
      </c>
      <c r="D15" s="55" t="s">
        <v>137</v>
      </c>
      <c r="E15" s="64" t="s">
        <v>44</v>
      </c>
      <c r="F15" s="64" t="s">
        <v>51</v>
      </c>
      <c r="G15" s="64" t="s">
        <v>51</v>
      </c>
      <c r="H15" s="64" t="s">
        <v>44</v>
      </c>
      <c r="I15" s="64" t="s">
        <v>51</v>
      </c>
      <c r="J15" s="64" t="s">
        <v>44</v>
      </c>
      <c r="K15" s="64" t="s">
        <v>44</v>
      </c>
      <c r="L15" s="64" t="s">
        <v>51</v>
      </c>
      <c r="M15" s="64" t="s">
        <v>51</v>
      </c>
      <c r="N15" s="64" t="s">
        <v>44</v>
      </c>
      <c r="O15" s="64" t="s">
        <v>51</v>
      </c>
      <c r="P15" s="64" t="s">
        <v>44</v>
      </c>
      <c r="Q15" s="64" t="s">
        <v>51</v>
      </c>
      <c r="R15" s="64" t="s">
        <v>44</v>
      </c>
      <c r="S15" s="64" t="s">
        <v>44</v>
      </c>
      <c r="T15" s="64" t="s">
        <v>51</v>
      </c>
      <c r="U15" s="64" t="s">
        <v>51</v>
      </c>
      <c r="V15" s="64" t="s">
        <v>44</v>
      </c>
      <c r="W15" s="64" t="s">
        <v>44</v>
      </c>
      <c r="X15" s="64" t="s">
        <v>51</v>
      </c>
      <c r="Y15" s="64" t="s">
        <v>51</v>
      </c>
      <c r="Z15" s="64" t="s">
        <v>44</v>
      </c>
      <c r="AA15" s="64" t="s">
        <v>44</v>
      </c>
      <c r="AB15" s="64" t="s">
        <v>44</v>
      </c>
      <c r="AC15" s="64" t="s">
        <v>51</v>
      </c>
      <c r="AD15" s="115">
        <f t="shared" si="0"/>
        <v>12</v>
      </c>
      <c r="AE15" s="117">
        <f t="shared" si="1"/>
        <v>13</v>
      </c>
      <c r="AF15" s="119">
        <f t="shared" si="2"/>
        <v>0</v>
      </c>
      <c r="AH15" s="73" t="s">
        <v>50</v>
      </c>
      <c r="AI15" s="74" t="s">
        <v>52</v>
      </c>
    </row>
    <row r="16" spans="3:35" ht="19.149999999999999" customHeight="1" x14ac:dyDescent="0.25">
      <c r="C16" s="57">
        <v>5</v>
      </c>
      <c r="D16" s="55" t="s">
        <v>138</v>
      </c>
      <c r="E16" s="64" t="s">
        <v>51</v>
      </c>
      <c r="F16" s="64" t="s">
        <v>44</v>
      </c>
      <c r="G16" s="64" t="s">
        <v>51</v>
      </c>
      <c r="H16" s="64" t="s">
        <v>44</v>
      </c>
      <c r="I16" s="64" t="s">
        <v>51</v>
      </c>
      <c r="J16" s="64" t="s">
        <v>51</v>
      </c>
      <c r="K16" s="64" t="s">
        <v>44</v>
      </c>
      <c r="L16" s="64" t="s">
        <v>44</v>
      </c>
      <c r="M16" s="64" t="s">
        <v>51</v>
      </c>
      <c r="N16" s="64" t="s">
        <v>51</v>
      </c>
      <c r="O16" s="64" t="s">
        <v>44</v>
      </c>
      <c r="P16" s="64" t="s">
        <v>51</v>
      </c>
      <c r="Q16" s="64" t="s">
        <v>51</v>
      </c>
      <c r="R16" s="64" t="s">
        <v>51</v>
      </c>
      <c r="S16" s="64" t="s">
        <v>51</v>
      </c>
      <c r="T16" s="64" t="s">
        <v>44</v>
      </c>
      <c r="U16" s="64" t="s">
        <v>51</v>
      </c>
      <c r="V16" s="64" t="s">
        <v>44</v>
      </c>
      <c r="W16" s="64" t="s">
        <v>51</v>
      </c>
      <c r="X16" s="64" t="s">
        <v>51</v>
      </c>
      <c r="Y16" s="64" t="s">
        <v>44</v>
      </c>
      <c r="Z16" s="64" t="s">
        <v>44</v>
      </c>
      <c r="AA16" s="64" t="s">
        <v>51</v>
      </c>
      <c r="AB16" s="64" t="s">
        <v>51</v>
      </c>
      <c r="AC16" s="64" t="s">
        <v>44</v>
      </c>
      <c r="AD16" s="115">
        <f t="shared" si="0"/>
        <v>15</v>
      </c>
      <c r="AE16" s="117">
        <f t="shared" si="1"/>
        <v>10</v>
      </c>
      <c r="AF16" s="119">
        <f t="shared" si="2"/>
        <v>0</v>
      </c>
      <c r="AH16" s="62"/>
      <c r="AI16" s="62"/>
    </row>
    <row r="17" spans="3:32" ht="19.149999999999999" customHeight="1" x14ac:dyDescent="0.25">
      <c r="C17" s="57">
        <v>6</v>
      </c>
      <c r="D17" s="55" t="s">
        <v>139</v>
      </c>
      <c r="E17" s="64" t="s">
        <v>51</v>
      </c>
      <c r="F17" s="64" t="s">
        <v>44</v>
      </c>
      <c r="G17" s="64" t="s">
        <v>51</v>
      </c>
      <c r="H17" s="64" t="s">
        <v>51</v>
      </c>
      <c r="I17" s="64" t="s">
        <v>51</v>
      </c>
      <c r="J17" s="64" t="s">
        <v>44</v>
      </c>
      <c r="K17" s="64" t="s">
        <v>51</v>
      </c>
      <c r="L17" s="64" t="s">
        <v>51</v>
      </c>
      <c r="M17" s="64" t="s">
        <v>51</v>
      </c>
      <c r="N17" s="64" t="s">
        <v>44</v>
      </c>
      <c r="O17" s="64" t="s">
        <v>51</v>
      </c>
      <c r="P17" s="64" t="s">
        <v>44</v>
      </c>
      <c r="Q17" s="64" t="s">
        <v>51</v>
      </c>
      <c r="R17" s="64" t="s">
        <v>44</v>
      </c>
      <c r="S17" s="64" t="s">
        <v>51</v>
      </c>
      <c r="T17" s="64" t="s">
        <v>51</v>
      </c>
      <c r="U17" s="64" t="s">
        <v>44</v>
      </c>
      <c r="V17" s="64" t="s">
        <v>44</v>
      </c>
      <c r="W17" s="64" t="s">
        <v>44</v>
      </c>
      <c r="X17" s="64" t="s">
        <v>51</v>
      </c>
      <c r="Y17" s="64" t="s">
        <v>44</v>
      </c>
      <c r="Z17" s="64" t="s">
        <v>51</v>
      </c>
      <c r="AA17" s="64" t="s">
        <v>51</v>
      </c>
      <c r="AB17" s="64" t="s">
        <v>44</v>
      </c>
      <c r="AC17" s="64" t="s">
        <v>51</v>
      </c>
      <c r="AD17" s="115">
        <f t="shared" si="0"/>
        <v>15</v>
      </c>
      <c r="AE17" s="117">
        <f t="shared" si="1"/>
        <v>10</v>
      </c>
      <c r="AF17" s="119">
        <f t="shared" si="2"/>
        <v>0</v>
      </c>
    </row>
    <row r="18" spans="3:32" ht="19.149999999999999" customHeight="1" x14ac:dyDescent="0.25">
      <c r="C18" s="57">
        <v>7</v>
      </c>
      <c r="D18" s="55" t="s">
        <v>140</v>
      </c>
      <c r="E18" s="64" t="s">
        <v>51</v>
      </c>
      <c r="F18" s="64" t="s">
        <v>51</v>
      </c>
      <c r="G18" s="64" t="s">
        <v>44</v>
      </c>
      <c r="H18" s="64" t="s">
        <v>51</v>
      </c>
      <c r="I18" s="64" t="s">
        <v>44</v>
      </c>
      <c r="J18" s="64" t="s">
        <v>51</v>
      </c>
      <c r="K18" s="64" t="s">
        <v>51</v>
      </c>
      <c r="L18" s="64" t="s">
        <v>44</v>
      </c>
      <c r="M18" s="64" t="s">
        <v>44</v>
      </c>
      <c r="N18" s="64" t="s">
        <v>51</v>
      </c>
      <c r="O18" s="64" t="s">
        <v>51</v>
      </c>
      <c r="P18" s="64" t="s">
        <v>51</v>
      </c>
      <c r="Q18" s="64" t="s">
        <v>51</v>
      </c>
      <c r="R18" s="64" t="s">
        <v>44</v>
      </c>
      <c r="S18" s="64" t="s">
        <v>51</v>
      </c>
      <c r="T18" s="64" t="s">
        <v>44</v>
      </c>
      <c r="U18" s="64" t="s">
        <v>51</v>
      </c>
      <c r="V18" s="64" t="s">
        <v>44</v>
      </c>
      <c r="W18" s="64" t="s">
        <v>44</v>
      </c>
      <c r="X18" s="64" t="s">
        <v>51</v>
      </c>
      <c r="Y18" s="64" t="s">
        <v>44</v>
      </c>
      <c r="Z18" s="64" t="s">
        <v>51</v>
      </c>
      <c r="AA18" s="64" t="s">
        <v>51</v>
      </c>
      <c r="AB18" s="64" t="s">
        <v>51</v>
      </c>
      <c r="AC18" s="64" t="s">
        <v>51</v>
      </c>
      <c r="AD18" s="115">
        <f t="shared" si="0"/>
        <v>16</v>
      </c>
      <c r="AE18" s="117">
        <f t="shared" si="1"/>
        <v>9</v>
      </c>
      <c r="AF18" s="119">
        <f t="shared" si="2"/>
        <v>0</v>
      </c>
    </row>
    <row r="19" spans="3:32" ht="19.149999999999999" customHeight="1" x14ac:dyDescent="0.25">
      <c r="C19" s="57">
        <v>8</v>
      </c>
      <c r="D19" s="55" t="s">
        <v>141</v>
      </c>
      <c r="E19" s="64" t="s">
        <v>51</v>
      </c>
      <c r="F19" s="64" t="s">
        <v>51</v>
      </c>
      <c r="G19" s="64" t="s">
        <v>44</v>
      </c>
      <c r="H19" s="64" t="s">
        <v>51</v>
      </c>
      <c r="I19" s="64" t="s">
        <v>51</v>
      </c>
      <c r="J19" s="64" t="s">
        <v>44</v>
      </c>
      <c r="K19" s="64" t="s">
        <v>51</v>
      </c>
      <c r="L19" s="64" t="s">
        <v>44</v>
      </c>
      <c r="M19" s="64" t="s">
        <v>44</v>
      </c>
      <c r="N19" s="64" t="s">
        <v>51</v>
      </c>
      <c r="O19" s="64" t="s">
        <v>44</v>
      </c>
      <c r="P19" s="64" t="s">
        <v>44</v>
      </c>
      <c r="Q19" s="64" t="s">
        <v>51</v>
      </c>
      <c r="R19" s="64" t="s">
        <v>51</v>
      </c>
      <c r="S19" s="64" t="s">
        <v>44</v>
      </c>
      <c r="T19" s="64" t="s">
        <v>44</v>
      </c>
      <c r="U19" s="64" t="s">
        <v>44</v>
      </c>
      <c r="V19" s="64" t="s">
        <v>44</v>
      </c>
      <c r="W19" s="64" t="s">
        <v>51</v>
      </c>
      <c r="X19" s="64" t="s">
        <v>44</v>
      </c>
      <c r="Y19" s="64" t="s">
        <v>51</v>
      </c>
      <c r="Z19" s="64" t="s">
        <v>44</v>
      </c>
      <c r="AA19" s="64" t="s">
        <v>51</v>
      </c>
      <c r="AB19" s="64" t="s">
        <v>44</v>
      </c>
      <c r="AC19" s="64" t="s">
        <v>51</v>
      </c>
      <c r="AD19" s="115">
        <f t="shared" si="0"/>
        <v>12</v>
      </c>
      <c r="AE19" s="117">
        <f t="shared" si="1"/>
        <v>13</v>
      </c>
      <c r="AF19" s="119">
        <f t="shared" si="2"/>
        <v>0</v>
      </c>
    </row>
    <row r="20" spans="3:32" ht="19.149999999999999" customHeight="1" x14ac:dyDescent="0.25">
      <c r="C20" s="57">
        <v>9</v>
      </c>
      <c r="D20" s="55" t="s">
        <v>142</v>
      </c>
      <c r="E20" s="64" t="s">
        <v>44</v>
      </c>
      <c r="F20" s="64" t="s">
        <v>51</v>
      </c>
      <c r="G20" s="64" t="s">
        <v>51</v>
      </c>
      <c r="H20" s="64" t="s">
        <v>51</v>
      </c>
      <c r="I20" s="64" t="s">
        <v>51</v>
      </c>
      <c r="J20" s="64" t="s">
        <v>51</v>
      </c>
      <c r="K20" s="64" t="s">
        <v>44</v>
      </c>
      <c r="L20" s="64" t="s">
        <v>51</v>
      </c>
      <c r="M20" s="64" t="s">
        <v>51</v>
      </c>
      <c r="N20" s="64" t="s">
        <v>44</v>
      </c>
      <c r="O20" s="64" t="s">
        <v>51</v>
      </c>
      <c r="P20" s="64" t="s">
        <v>44</v>
      </c>
      <c r="Q20" s="64" t="s">
        <v>51</v>
      </c>
      <c r="R20" s="64" t="s">
        <v>51</v>
      </c>
      <c r="S20" s="64" t="s">
        <v>44</v>
      </c>
      <c r="T20" s="64" t="s">
        <v>51</v>
      </c>
      <c r="U20" s="64" t="s">
        <v>44</v>
      </c>
      <c r="V20" s="64" t="s">
        <v>44</v>
      </c>
      <c r="W20" s="64" t="s">
        <v>51</v>
      </c>
      <c r="X20" s="64" t="s">
        <v>51</v>
      </c>
      <c r="Y20" s="64" t="s">
        <v>51</v>
      </c>
      <c r="Z20" s="64" t="s">
        <v>44</v>
      </c>
      <c r="AA20" s="64" t="s">
        <v>44</v>
      </c>
      <c r="AB20" s="64" t="s">
        <v>44</v>
      </c>
      <c r="AC20" s="64" t="s">
        <v>44</v>
      </c>
      <c r="AD20" s="115">
        <f t="shared" si="0"/>
        <v>14</v>
      </c>
      <c r="AE20" s="117">
        <f t="shared" si="1"/>
        <v>11</v>
      </c>
      <c r="AF20" s="119">
        <f t="shared" si="2"/>
        <v>0</v>
      </c>
    </row>
    <row r="21" spans="3:32" ht="8.25" customHeight="1" x14ac:dyDescent="0.25"/>
    <row r="22" spans="3:32" ht="24" customHeight="1" x14ac:dyDescent="0.25"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</row>
    <row r="23" spans="3:32" ht="31.5" customHeight="1" x14ac:dyDescent="0.25">
      <c r="C23" s="1"/>
      <c r="D23" s="9" t="s">
        <v>0</v>
      </c>
      <c r="E23" s="8" t="s">
        <v>1</v>
      </c>
      <c r="F23" s="8" t="s">
        <v>2</v>
      </c>
      <c r="G23" s="8" t="s">
        <v>3</v>
      </c>
      <c r="H23" s="8" t="s">
        <v>4</v>
      </c>
      <c r="I23" s="8" t="s">
        <v>5</v>
      </c>
      <c r="J23" s="8" t="s">
        <v>6</v>
      </c>
      <c r="K23" s="8" t="s">
        <v>7</v>
      </c>
      <c r="L23" s="8" t="s">
        <v>8</v>
      </c>
      <c r="M23" s="8" t="s">
        <v>9</v>
      </c>
      <c r="N23" s="8" t="s">
        <v>10</v>
      </c>
      <c r="O23" s="8" t="s">
        <v>11</v>
      </c>
      <c r="P23" s="8" t="s">
        <v>12</v>
      </c>
      <c r="Q23" s="8" t="s">
        <v>13</v>
      </c>
      <c r="R23" s="8" t="s">
        <v>14</v>
      </c>
      <c r="S23" s="8" t="s">
        <v>15</v>
      </c>
      <c r="T23" s="8" t="s">
        <v>16</v>
      </c>
      <c r="U23" s="8" t="s">
        <v>17</v>
      </c>
      <c r="V23" s="8" t="s">
        <v>18</v>
      </c>
      <c r="W23" s="8" t="s">
        <v>19</v>
      </c>
      <c r="X23" s="8" t="s">
        <v>20</v>
      </c>
      <c r="Y23" s="8" t="s">
        <v>21</v>
      </c>
      <c r="Z23" s="8" t="s">
        <v>22</v>
      </c>
      <c r="AA23" s="8" t="s">
        <v>23</v>
      </c>
      <c r="AB23" s="8" t="s">
        <v>24</v>
      </c>
      <c r="AC23" s="8" t="s">
        <v>25</v>
      </c>
      <c r="AD23" s="31" t="s">
        <v>30</v>
      </c>
      <c r="AE23" s="6" t="s">
        <v>36</v>
      </c>
    </row>
    <row r="24" spans="3:32" ht="18" customHeight="1" x14ac:dyDescent="0.25">
      <c r="C24" s="1"/>
      <c r="D24" s="10" t="s">
        <v>35</v>
      </c>
      <c r="E24" s="12">
        <f>COUNTIF(E12:E20,"✔")</f>
        <v>7</v>
      </c>
      <c r="F24" s="12">
        <f>COUNTIF(F12:F20,"✔")</f>
        <v>7</v>
      </c>
      <c r="G24" s="12">
        <f>COUNTIF(G12:G20,"✔")</f>
        <v>6</v>
      </c>
      <c r="H24" s="12">
        <f>COUNTIF(H12:H20,"✔")</f>
        <v>4</v>
      </c>
      <c r="I24" s="12">
        <f>COUNTIF(I12:I20,"✔")</f>
        <v>7</v>
      </c>
      <c r="J24" s="12">
        <f>COUNTIF(J12:J20,"✔")</f>
        <v>5</v>
      </c>
      <c r="K24" s="12">
        <f>COUNTIF(K12:K20,"✔")</f>
        <v>6</v>
      </c>
      <c r="L24" s="12">
        <f>COUNTIF(L12:L20,"✔")</f>
        <v>3</v>
      </c>
      <c r="M24" s="12">
        <f>COUNTIF(M12:M20,"✔")</f>
        <v>6</v>
      </c>
      <c r="N24" s="12">
        <f>COUNTIF(N12:N20,"✔")</f>
        <v>6</v>
      </c>
      <c r="O24" s="12">
        <f>COUNTIF(O12:O20,"✔")</f>
        <v>7</v>
      </c>
      <c r="P24" s="12">
        <f>COUNTIF(P12:P20,"✔")</f>
        <v>4</v>
      </c>
      <c r="Q24" s="12">
        <f>COUNTIF(Q12:Q20,"✔")</f>
        <v>9</v>
      </c>
      <c r="R24" s="12">
        <f>COUNTIF(R12:R20,"✔")</f>
        <v>4</v>
      </c>
      <c r="S24" s="12">
        <f>COUNTIF(S12:S20,"✔")</f>
        <v>6</v>
      </c>
      <c r="T24" s="12">
        <f>COUNTIF(T12:T20,"✔")</f>
        <v>4</v>
      </c>
      <c r="U24" s="12">
        <f>COUNTIF(U12:U20,"✔")</f>
        <v>5</v>
      </c>
      <c r="V24" s="12">
        <f>COUNTIF(V12:V20,"✔")</f>
        <v>0</v>
      </c>
      <c r="W24" s="12">
        <f>COUNTIF(W12:W20,"✔")</f>
        <v>5</v>
      </c>
      <c r="X24" s="12">
        <f>COUNTIF(X12:X20,"✔")</f>
        <v>6</v>
      </c>
      <c r="Y24" s="12">
        <f>COUNTIF(Y12:Y20,"✔")</f>
        <v>5</v>
      </c>
      <c r="Z24" s="12">
        <f>COUNTIF(Z12:Z20,"✔")</f>
        <v>4</v>
      </c>
      <c r="AA24" s="12">
        <f>COUNTIF(AA12:AA20,"✔")</f>
        <v>7</v>
      </c>
      <c r="AB24" s="12">
        <f>COUNTIF(AB12:AB20,"✔")</f>
        <v>4</v>
      </c>
      <c r="AC24" s="12">
        <f>COUNTIF(AC12:AC20,"✔")</f>
        <v>5</v>
      </c>
      <c r="AD24" s="91">
        <f>SUM(E24:AC24)</f>
        <v>132</v>
      </c>
      <c r="AE24" s="14">
        <f>AD24/$AD$27</f>
        <v>0.58666666666666667</v>
      </c>
    </row>
    <row r="25" spans="3:32" ht="18" customHeight="1" x14ac:dyDescent="0.25">
      <c r="C25" s="1"/>
      <c r="D25" s="69" t="s">
        <v>56</v>
      </c>
      <c r="E25" s="12">
        <f>COUNTIF(E12:E20,"X")</f>
        <v>2</v>
      </c>
      <c r="F25" s="12">
        <f>COUNTIF(F12:F20,"X")</f>
        <v>2</v>
      </c>
      <c r="G25" s="12">
        <f>COUNTIF(G12:G20,"X")</f>
        <v>3</v>
      </c>
      <c r="H25" s="12">
        <f>COUNTIF(H12:H20,"X")</f>
        <v>5</v>
      </c>
      <c r="I25" s="12">
        <f>COUNTIF(I12:I20,"X")</f>
        <v>2</v>
      </c>
      <c r="J25" s="12">
        <f>COUNTIF(J12:J20,"X")</f>
        <v>4</v>
      </c>
      <c r="K25" s="12">
        <f>COUNTIF(K12:K20,"X")</f>
        <v>3</v>
      </c>
      <c r="L25" s="12">
        <f>COUNTIF(L12:L20,"X")</f>
        <v>6</v>
      </c>
      <c r="M25" s="12">
        <f>COUNTIF(M12:M20,"X")</f>
        <v>3</v>
      </c>
      <c r="N25" s="12">
        <f>COUNTIF(N12:N20,"X")</f>
        <v>3</v>
      </c>
      <c r="O25" s="12">
        <f>COUNTIF(O12:O20,"X")</f>
        <v>2</v>
      </c>
      <c r="P25" s="12">
        <f>COUNTIF(P12:P20,"X")</f>
        <v>5</v>
      </c>
      <c r="Q25" s="12">
        <f>COUNTIF(Q12:Q20,"X")</f>
        <v>0</v>
      </c>
      <c r="R25" s="12">
        <f>COUNTIF(R12:R20,"X")</f>
        <v>5</v>
      </c>
      <c r="S25" s="12">
        <f>COUNTIF(S12:S20,"X")</f>
        <v>3</v>
      </c>
      <c r="T25" s="12">
        <f>COUNTIF(T12:T20,"X")</f>
        <v>5</v>
      </c>
      <c r="U25" s="12">
        <f>COUNTIF(U12:U20,"X")</f>
        <v>4</v>
      </c>
      <c r="V25" s="12">
        <f>COUNTIF(V12:V20,"X")</f>
        <v>9</v>
      </c>
      <c r="W25" s="12">
        <f>COUNTIF(W12:W20,"X")</f>
        <v>4</v>
      </c>
      <c r="X25" s="12">
        <f>COUNTIF(X12:X20,"X")</f>
        <v>3</v>
      </c>
      <c r="Y25" s="12">
        <f>COUNTIF(Y12:Y20,"X")</f>
        <v>4</v>
      </c>
      <c r="Z25" s="12">
        <f>COUNTIF(Z12:Z20,"X")</f>
        <v>5</v>
      </c>
      <c r="AA25" s="12">
        <f>COUNTIF(AA12:AA20,"X")</f>
        <v>2</v>
      </c>
      <c r="AB25" s="12">
        <f>COUNTIF(AB12:AB20,"X")</f>
        <v>5</v>
      </c>
      <c r="AC25" s="12">
        <f>COUNTIF(AC12:AC20,"X")</f>
        <v>4</v>
      </c>
      <c r="AD25" s="92">
        <f>SUM(E25:AC25)</f>
        <v>93</v>
      </c>
      <c r="AE25" s="15">
        <f>AD25/$AD$27</f>
        <v>0.41333333333333333</v>
      </c>
    </row>
    <row r="26" spans="3:32" ht="18" customHeight="1" x14ac:dyDescent="0.3">
      <c r="C26" s="1"/>
      <c r="D26" s="43" t="s">
        <v>32</v>
      </c>
      <c r="E26" s="12">
        <f>COUNTIF(E12:E20,"–")</f>
        <v>0</v>
      </c>
      <c r="F26" s="12">
        <f>COUNTIF(F12:F20,"–")</f>
        <v>0</v>
      </c>
      <c r="G26" s="12">
        <f>COUNTIF(G12:G20,"–")</f>
        <v>0</v>
      </c>
      <c r="H26" s="12">
        <f>COUNTIF(H12:H20,"–")</f>
        <v>0</v>
      </c>
      <c r="I26" s="12">
        <f>COUNTIF(I12:I20,"–")</f>
        <v>0</v>
      </c>
      <c r="J26" s="12">
        <f>COUNTIF(J12:J20,"–")</f>
        <v>0</v>
      </c>
      <c r="K26" s="12">
        <f>COUNTIF(K12:K20,"–")</f>
        <v>0</v>
      </c>
      <c r="L26" s="12">
        <f>COUNTIF(L12:L20,"–")</f>
        <v>0</v>
      </c>
      <c r="M26" s="12">
        <f>COUNTIF(M12:M20,"–")</f>
        <v>0</v>
      </c>
      <c r="N26" s="12">
        <f>COUNTIF(N12:N20,"–")</f>
        <v>0</v>
      </c>
      <c r="O26" s="12">
        <f>COUNTIF(O12:O20,"–")</f>
        <v>0</v>
      </c>
      <c r="P26" s="12">
        <f>COUNTIF(P12:P20,"–")</f>
        <v>0</v>
      </c>
      <c r="Q26" s="12">
        <f>COUNTIF(Q12:Q20,"–")</f>
        <v>0</v>
      </c>
      <c r="R26" s="12">
        <f>COUNTIF(R12:R20,"–")</f>
        <v>0</v>
      </c>
      <c r="S26" s="12">
        <f>COUNTIF(S12:S20,"–")</f>
        <v>0</v>
      </c>
      <c r="T26" s="12">
        <f>COUNTIF(T12:T20,"–")</f>
        <v>0</v>
      </c>
      <c r="U26" s="12">
        <f>COUNTIF(U12:U20,"–")</f>
        <v>0</v>
      </c>
      <c r="V26" s="12">
        <f>COUNTIF(V12:V20,"–")</f>
        <v>0</v>
      </c>
      <c r="W26" s="12">
        <f>COUNTIF(W12:W20,"–")</f>
        <v>0</v>
      </c>
      <c r="X26" s="12">
        <f>COUNTIF(X12:X20,"–")</f>
        <v>0</v>
      </c>
      <c r="Y26" s="12">
        <f>COUNTIF(Y12:Y20,"–")</f>
        <v>0</v>
      </c>
      <c r="Z26" s="12">
        <f>COUNTIF(Z12:Z20,"–")</f>
        <v>0</v>
      </c>
      <c r="AA26" s="12">
        <f>COUNTIF(AA12:AA20,"–")</f>
        <v>0</v>
      </c>
      <c r="AB26" s="12">
        <f>COUNTIF(AB12:AB20,"–")</f>
        <v>0</v>
      </c>
      <c r="AC26" s="12">
        <f>COUNTIF(AC12:AC20,"–")</f>
        <v>0</v>
      </c>
      <c r="AD26" s="93">
        <f t="shared" ref="AD26" si="3">SUM(E26:AC26)</f>
        <v>0</v>
      </c>
      <c r="AE26" s="17">
        <f t="shared" ref="AE26:AE27" si="4">AD26/$AD$27</f>
        <v>0</v>
      </c>
    </row>
    <row r="27" spans="3:32" x14ac:dyDescent="0.25">
      <c r="C27" s="1"/>
      <c r="D27" s="13" t="s">
        <v>30</v>
      </c>
      <c r="E27" s="22">
        <f t="shared" ref="E27:AD27" si="5">SUM(E24:E26)</f>
        <v>9</v>
      </c>
      <c r="F27" s="22">
        <f t="shared" si="5"/>
        <v>9</v>
      </c>
      <c r="G27" s="22">
        <f t="shared" si="5"/>
        <v>9</v>
      </c>
      <c r="H27" s="22">
        <f t="shared" si="5"/>
        <v>9</v>
      </c>
      <c r="I27" s="22">
        <f t="shared" si="5"/>
        <v>9</v>
      </c>
      <c r="J27" s="22">
        <f t="shared" si="5"/>
        <v>9</v>
      </c>
      <c r="K27" s="22">
        <f t="shared" si="5"/>
        <v>9</v>
      </c>
      <c r="L27" s="22">
        <f t="shared" si="5"/>
        <v>9</v>
      </c>
      <c r="M27" s="22">
        <f t="shared" si="5"/>
        <v>9</v>
      </c>
      <c r="N27" s="22">
        <f t="shared" si="5"/>
        <v>9</v>
      </c>
      <c r="O27" s="22">
        <f t="shared" si="5"/>
        <v>9</v>
      </c>
      <c r="P27" s="22">
        <f t="shared" si="5"/>
        <v>9</v>
      </c>
      <c r="Q27" s="22">
        <f t="shared" si="5"/>
        <v>9</v>
      </c>
      <c r="R27" s="22">
        <f t="shared" si="5"/>
        <v>9</v>
      </c>
      <c r="S27" s="22">
        <f t="shared" si="5"/>
        <v>9</v>
      </c>
      <c r="T27" s="22">
        <f t="shared" si="5"/>
        <v>9</v>
      </c>
      <c r="U27" s="22">
        <f t="shared" si="5"/>
        <v>9</v>
      </c>
      <c r="V27" s="22">
        <f t="shared" si="5"/>
        <v>9</v>
      </c>
      <c r="W27" s="22">
        <f t="shared" si="5"/>
        <v>9</v>
      </c>
      <c r="X27" s="22">
        <f t="shared" si="5"/>
        <v>9</v>
      </c>
      <c r="Y27" s="22">
        <f t="shared" si="5"/>
        <v>9</v>
      </c>
      <c r="Z27" s="22">
        <f t="shared" si="5"/>
        <v>9</v>
      </c>
      <c r="AA27" s="22">
        <f t="shared" si="5"/>
        <v>9</v>
      </c>
      <c r="AB27" s="22">
        <f t="shared" si="5"/>
        <v>9</v>
      </c>
      <c r="AC27" s="22">
        <f t="shared" si="5"/>
        <v>9</v>
      </c>
      <c r="AD27" s="22">
        <f t="shared" si="5"/>
        <v>225</v>
      </c>
      <c r="AE27" s="34">
        <f t="shared" si="4"/>
        <v>1</v>
      </c>
    </row>
    <row r="28" spans="3:32" ht="11.25" customHeight="1" x14ac:dyDescent="0.25">
      <c r="C28" s="1"/>
      <c r="D28" s="4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7"/>
    </row>
    <row r="29" spans="3:32" hidden="1" x14ac:dyDescent="0.25">
      <c r="C29" s="1"/>
      <c r="D29" s="2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1"/>
    </row>
    <row r="30" spans="3:32" ht="23.25" customHeight="1" x14ac:dyDescent="0.25"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</row>
    <row r="31" spans="3:32" x14ac:dyDescent="0.25">
      <c r="C31" s="1"/>
      <c r="D31" s="1"/>
      <c r="E31" s="184" t="s">
        <v>26</v>
      </c>
      <c r="F31" s="185"/>
      <c r="G31" s="185"/>
      <c r="H31" s="185"/>
      <c r="I31" s="185"/>
      <c r="J31" s="185"/>
      <c r="K31" s="185"/>
      <c r="L31" s="185"/>
      <c r="M31" s="185"/>
      <c r="N31" s="185"/>
      <c r="O31" s="185"/>
      <c r="P31" s="185"/>
      <c r="Q31" s="185"/>
      <c r="R31" s="185"/>
      <c r="S31" s="185"/>
      <c r="T31" s="185"/>
      <c r="U31" s="185"/>
      <c r="V31" s="185"/>
      <c r="W31" s="185"/>
      <c r="X31" s="185"/>
      <c r="Y31" s="185"/>
      <c r="Z31" s="185"/>
      <c r="AA31" s="185"/>
      <c r="AB31" s="185"/>
      <c r="AC31" s="186"/>
    </row>
    <row r="32" spans="3:32" ht="23.25" customHeight="1" x14ac:dyDescent="0.25">
      <c r="C32" s="1"/>
      <c r="D32" s="1"/>
      <c r="E32" s="187" t="s">
        <v>59</v>
      </c>
      <c r="F32" s="188"/>
      <c r="G32" s="188"/>
      <c r="H32" s="188"/>
      <c r="I32" s="189"/>
      <c r="J32" s="197" t="s">
        <v>28</v>
      </c>
      <c r="K32" s="198"/>
      <c r="L32" s="198"/>
      <c r="M32" s="198"/>
      <c r="N32" s="198"/>
      <c r="O32" s="198"/>
      <c r="P32" s="198"/>
      <c r="Q32" s="198"/>
      <c r="R32" s="198"/>
      <c r="S32" s="198"/>
      <c r="T32" s="198"/>
      <c r="U32" s="198"/>
      <c r="V32" s="198"/>
      <c r="W32" s="199"/>
      <c r="X32" s="196" t="s">
        <v>33</v>
      </c>
      <c r="Y32" s="196"/>
      <c r="Z32" s="196"/>
      <c r="AA32" s="196"/>
      <c r="AB32" s="196"/>
      <c r="AC32" s="196"/>
    </row>
    <row r="33" spans="3:30" x14ac:dyDescent="0.25">
      <c r="C33" s="1"/>
      <c r="D33" s="1"/>
      <c r="E33" s="30" t="s">
        <v>1</v>
      </c>
      <c r="F33" s="30" t="s">
        <v>5</v>
      </c>
      <c r="G33" s="30" t="s">
        <v>6</v>
      </c>
      <c r="H33" s="30" t="s">
        <v>11</v>
      </c>
      <c r="I33" s="30" t="s">
        <v>21</v>
      </c>
      <c r="J33" s="38" t="s">
        <v>2</v>
      </c>
      <c r="K33" s="38" t="s">
        <v>3</v>
      </c>
      <c r="L33" s="38" t="s">
        <v>7</v>
      </c>
      <c r="M33" s="38" t="s">
        <v>8</v>
      </c>
      <c r="N33" s="38" t="s">
        <v>12</v>
      </c>
      <c r="O33" s="38" t="s">
        <v>13</v>
      </c>
      <c r="P33" s="38" t="s">
        <v>14</v>
      </c>
      <c r="Q33" s="38" t="s">
        <v>16</v>
      </c>
      <c r="R33" s="38" t="s">
        <v>17</v>
      </c>
      <c r="S33" s="38" t="s">
        <v>18</v>
      </c>
      <c r="T33" s="39" t="s">
        <v>19</v>
      </c>
      <c r="U33" s="39" t="s">
        <v>22</v>
      </c>
      <c r="V33" s="39" t="s">
        <v>23</v>
      </c>
      <c r="W33" s="39" t="s">
        <v>24</v>
      </c>
      <c r="X33" s="26" t="s">
        <v>4</v>
      </c>
      <c r="Y33" s="26" t="s">
        <v>9</v>
      </c>
      <c r="Z33" s="26" t="s">
        <v>10</v>
      </c>
      <c r="AA33" s="26" t="s">
        <v>15</v>
      </c>
      <c r="AB33" s="26" t="s">
        <v>20</v>
      </c>
      <c r="AC33" s="26" t="s">
        <v>25</v>
      </c>
    </row>
    <row r="34" spans="3:30" x14ac:dyDescent="0.25">
      <c r="C34" s="1"/>
      <c r="D34" s="27" t="s">
        <v>35</v>
      </c>
      <c r="E34" s="192">
        <f>SUM(E24,I24,J24,O24,Y24)</f>
        <v>31</v>
      </c>
      <c r="F34" s="192"/>
      <c r="G34" s="192"/>
      <c r="H34" s="192"/>
      <c r="I34" s="192"/>
      <c r="J34" s="174">
        <f>SUM(F24,G24,K24,L24,P24,Q24,R24,T24,U24,V24,W24,Z24,AA24,AB24)</f>
        <v>68</v>
      </c>
      <c r="K34" s="175"/>
      <c r="L34" s="175"/>
      <c r="M34" s="175"/>
      <c r="N34" s="175"/>
      <c r="O34" s="175"/>
      <c r="P34" s="175"/>
      <c r="Q34" s="175"/>
      <c r="R34" s="175"/>
      <c r="S34" s="175"/>
      <c r="T34" s="175"/>
      <c r="U34" s="175"/>
      <c r="V34" s="175"/>
      <c r="W34" s="176"/>
      <c r="X34" s="174">
        <f>SUM(H24,M24,N24,S24,X24,AC24)</f>
        <v>33</v>
      </c>
      <c r="Y34" s="175"/>
      <c r="Z34" s="175"/>
      <c r="AA34" s="175"/>
      <c r="AB34" s="175"/>
      <c r="AC34" s="176"/>
      <c r="AD34" s="88">
        <f>SUM(E34,J34,X34)</f>
        <v>132</v>
      </c>
    </row>
    <row r="35" spans="3:30" ht="20.25" customHeight="1" x14ac:dyDescent="0.25">
      <c r="C35" s="1"/>
      <c r="D35" s="75" t="s">
        <v>57</v>
      </c>
      <c r="E35" s="170">
        <f>SUM(E25,I25,J25,O25,Y25)</f>
        <v>14</v>
      </c>
      <c r="F35" s="170"/>
      <c r="G35" s="170"/>
      <c r="H35" s="170"/>
      <c r="I35" s="170"/>
      <c r="J35" s="177">
        <f>SUM(F25,G25,K25,L25,P25,Q25,R25,T25,U25,V25,W25,Z25,AA25,AB25)</f>
        <v>58</v>
      </c>
      <c r="K35" s="178"/>
      <c r="L35" s="178"/>
      <c r="M35" s="178"/>
      <c r="N35" s="178"/>
      <c r="O35" s="178"/>
      <c r="P35" s="178"/>
      <c r="Q35" s="178"/>
      <c r="R35" s="178"/>
      <c r="S35" s="178"/>
      <c r="T35" s="178"/>
      <c r="U35" s="178"/>
      <c r="V35" s="178"/>
      <c r="W35" s="179"/>
      <c r="X35" s="177">
        <f>SUM(H25,M25,N25,S25,X25,AC25)</f>
        <v>21</v>
      </c>
      <c r="Y35" s="178"/>
      <c r="Z35" s="178"/>
      <c r="AA35" s="178"/>
      <c r="AB35" s="178"/>
      <c r="AC35" s="179"/>
      <c r="AD35" s="89">
        <f>SUM(E35,J35,X35)</f>
        <v>93</v>
      </c>
    </row>
    <row r="36" spans="3:30" ht="18.75" x14ac:dyDescent="0.3">
      <c r="C36" s="1"/>
      <c r="D36" s="42" t="s">
        <v>32</v>
      </c>
      <c r="E36" s="191">
        <f>SUM(E26,I26,J26,O26,Y26)</f>
        <v>0</v>
      </c>
      <c r="F36" s="191"/>
      <c r="G36" s="191"/>
      <c r="H36" s="191"/>
      <c r="I36" s="191"/>
      <c r="J36" s="171">
        <f>SUM(F26,G26,K26,L26,P26,Q26,R26,T26,U26,V26,W26,Z26,AA26,AB26)</f>
        <v>0</v>
      </c>
      <c r="K36" s="172"/>
      <c r="L36" s="172"/>
      <c r="M36" s="172"/>
      <c r="N36" s="172"/>
      <c r="O36" s="172"/>
      <c r="P36" s="172"/>
      <c r="Q36" s="172"/>
      <c r="R36" s="172"/>
      <c r="S36" s="172"/>
      <c r="T36" s="172"/>
      <c r="U36" s="172"/>
      <c r="V36" s="172"/>
      <c r="W36" s="173"/>
      <c r="X36" s="171">
        <f>SUM(H26,M26,N26,S26,X26,AC26)</f>
        <v>0</v>
      </c>
      <c r="Y36" s="172"/>
      <c r="Z36" s="172"/>
      <c r="AA36" s="172"/>
      <c r="AB36" s="172"/>
      <c r="AC36" s="173"/>
      <c r="AD36" s="90">
        <f>SUM(E36,J36,X36)</f>
        <v>0</v>
      </c>
    </row>
    <row r="37" spans="3:30" x14ac:dyDescent="0.25">
      <c r="C37" s="1"/>
      <c r="D37" s="25" t="s">
        <v>29</v>
      </c>
      <c r="E37" s="190">
        <f>SUM(E34:I36)</f>
        <v>45</v>
      </c>
      <c r="F37" s="190"/>
      <c r="G37" s="190"/>
      <c r="H37" s="190"/>
      <c r="I37" s="190"/>
      <c r="J37" s="193">
        <f>SUM(J34:W36)</f>
        <v>126</v>
      </c>
      <c r="K37" s="194"/>
      <c r="L37" s="194"/>
      <c r="M37" s="194"/>
      <c r="N37" s="194"/>
      <c r="O37" s="194"/>
      <c r="P37" s="194"/>
      <c r="Q37" s="194"/>
      <c r="R37" s="194"/>
      <c r="S37" s="194"/>
      <c r="T37" s="194"/>
      <c r="U37" s="194"/>
      <c r="V37" s="194"/>
      <c r="W37" s="195"/>
      <c r="X37" s="193">
        <f>SUM(X34:AC36)</f>
        <v>54</v>
      </c>
      <c r="Y37" s="194"/>
      <c r="Z37" s="194"/>
      <c r="AA37" s="194"/>
      <c r="AB37" s="194"/>
      <c r="AC37" s="195"/>
      <c r="AD37" s="84">
        <f>SUM(E37,J37,X37)</f>
        <v>225</v>
      </c>
    </row>
    <row r="38" spans="3:30" x14ac:dyDescent="0.25"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</row>
    <row r="40" spans="3:30" ht="38.25" customHeight="1" x14ac:dyDescent="0.25">
      <c r="D40" s="76" t="s">
        <v>58</v>
      </c>
      <c r="E40" s="77" t="s">
        <v>37</v>
      </c>
      <c r="F40" s="48" t="s">
        <v>28</v>
      </c>
      <c r="G40" s="49" t="s">
        <v>33</v>
      </c>
    </row>
    <row r="41" spans="3:30" x14ac:dyDescent="0.25">
      <c r="D41" s="27" t="s">
        <v>35</v>
      </c>
      <c r="E41" s="37">
        <f>E34/$E$37</f>
        <v>0.68888888888888888</v>
      </c>
      <c r="F41" s="37">
        <f>J34/$J$37</f>
        <v>0.53968253968253965</v>
      </c>
      <c r="G41" s="37">
        <f>X34/$X$37</f>
        <v>0.61111111111111116</v>
      </c>
    </row>
    <row r="42" spans="3:30" x14ac:dyDescent="0.25">
      <c r="D42" s="75" t="s">
        <v>57</v>
      </c>
      <c r="E42" s="40">
        <f>E35/$E$37</f>
        <v>0.31111111111111112</v>
      </c>
      <c r="F42" s="40">
        <f>J35/$J$37</f>
        <v>0.46031746031746029</v>
      </c>
      <c r="G42" s="40">
        <f>X35/$X$37</f>
        <v>0.3888888888888889</v>
      </c>
    </row>
    <row r="43" spans="3:30" ht="18.75" x14ac:dyDescent="0.3">
      <c r="D43" s="42" t="s">
        <v>32</v>
      </c>
      <c r="E43" s="16">
        <f>E36/$E$37</f>
        <v>0</v>
      </c>
      <c r="F43" s="16">
        <f>J36/$J$37</f>
        <v>0</v>
      </c>
      <c r="G43" s="16">
        <f>X36/$X$37</f>
        <v>0</v>
      </c>
    </row>
    <row r="44" spans="3:30" x14ac:dyDescent="0.25">
      <c r="E44" s="249">
        <f>SUM(E41:E43)</f>
        <v>1</v>
      </c>
      <c r="F44" s="249">
        <f>SUM(F41:F43)</f>
        <v>1</v>
      </c>
      <c r="G44" s="249">
        <f>SUM(G41:G43)</f>
        <v>1</v>
      </c>
    </row>
    <row r="45" spans="3:30" ht="184.5" customHeight="1" x14ac:dyDescent="0.25"/>
    <row r="61" spans="4:30" ht="87.75" customHeight="1" x14ac:dyDescent="0.25"/>
    <row r="62" spans="4:30" ht="18.75" x14ac:dyDescent="0.3">
      <c r="D62" s="180" t="s">
        <v>71</v>
      </c>
      <c r="E62" s="180"/>
      <c r="F62" s="180"/>
      <c r="G62" s="180"/>
      <c r="H62" s="180"/>
      <c r="I62" s="180"/>
      <c r="J62" s="180"/>
      <c r="K62" s="180"/>
      <c r="L62" s="180"/>
      <c r="M62" s="180"/>
      <c r="N62" s="180"/>
      <c r="O62" s="180"/>
      <c r="P62" s="180"/>
      <c r="Q62" s="180"/>
      <c r="R62" s="180"/>
      <c r="S62" s="180"/>
      <c r="T62" s="180"/>
      <c r="U62" s="180"/>
      <c r="V62" s="180"/>
      <c r="W62" s="180"/>
      <c r="X62" s="180"/>
      <c r="Y62" s="180"/>
      <c r="Z62" s="180"/>
      <c r="AA62" s="180"/>
      <c r="AB62" s="180"/>
      <c r="AC62" s="180"/>
      <c r="AD62" s="180"/>
    </row>
    <row r="63" spans="4:30" ht="28.9" customHeight="1" x14ac:dyDescent="0.25">
      <c r="D63" s="201" t="s">
        <v>83</v>
      </c>
      <c r="E63" s="202"/>
      <c r="F63" s="202"/>
      <c r="G63" s="203"/>
      <c r="H63" s="206" t="s">
        <v>152</v>
      </c>
      <c r="I63" s="206"/>
      <c r="J63" s="206"/>
      <c r="K63" s="206"/>
      <c r="L63" s="206"/>
      <c r="M63" s="206"/>
      <c r="N63" s="206"/>
      <c r="O63" s="206"/>
      <c r="P63" s="206"/>
      <c r="Q63" s="206"/>
      <c r="R63" s="206"/>
      <c r="S63" s="206"/>
      <c r="T63" s="206"/>
      <c r="U63" s="206"/>
      <c r="V63" s="206"/>
      <c r="W63" s="206"/>
      <c r="X63" s="206"/>
      <c r="Y63" s="206"/>
      <c r="Z63" s="206"/>
      <c r="AA63" s="206"/>
      <c r="AB63" s="206"/>
      <c r="AC63" s="206"/>
      <c r="AD63" s="207"/>
    </row>
    <row r="64" spans="4:30" ht="31.15" customHeight="1" x14ac:dyDescent="0.25">
      <c r="D64" s="181" t="s">
        <v>80</v>
      </c>
      <c r="E64" s="181"/>
      <c r="F64" s="181"/>
      <c r="G64" s="181"/>
      <c r="H64" s="204"/>
      <c r="I64" s="204"/>
      <c r="J64" s="204"/>
      <c r="K64" s="204"/>
      <c r="L64" s="204"/>
      <c r="M64" s="204"/>
      <c r="N64" s="204"/>
      <c r="O64" s="204"/>
      <c r="P64" s="204"/>
      <c r="Q64" s="204"/>
      <c r="R64" s="204"/>
      <c r="S64" s="204"/>
      <c r="T64" s="204"/>
      <c r="U64" s="204"/>
      <c r="V64" s="204"/>
      <c r="W64" s="204"/>
      <c r="X64" s="204"/>
      <c r="Y64" s="204"/>
      <c r="Z64" s="204"/>
      <c r="AA64" s="204"/>
      <c r="AB64" s="204"/>
      <c r="AC64" s="204"/>
      <c r="AD64" s="205"/>
    </row>
    <row r="65" spans="4:30" ht="31.15" customHeight="1" x14ac:dyDescent="0.25">
      <c r="D65" s="181" t="s">
        <v>82</v>
      </c>
      <c r="E65" s="181"/>
      <c r="F65" s="181"/>
      <c r="G65" s="181"/>
      <c r="H65" s="182"/>
      <c r="I65" s="182"/>
      <c r="J65" s="182"/>
      <c r="K65" s="182"/>
      <c r="L65" s="182"/>
      <c r="M65" s="182"/>
      <c r="N65" s="182"/>
      <c r="O65" s="182"/>
      <c r="P65" s="182"/>
      <c r="Q65" s="182"/>
      <c r="R65" s="182"/>
      <c r="S65" s="182"/>
      <c r="T65" s="182"/>
      <c r="U65" s="182"/>
      <c r="V65" s="182"/>
      <c r="W65" s="182"/>
      <c r="X65" s="182"/>
      <c r="Y65" s="182"/>
      <c r="Z65" s="182"/>
      <c r="AA65" s="182"/>
      <c r="AB65" s="182"/>
      <c r="AC65" s="182"/>
      <c r="AD65" s="183"/>
    </row>
    <row r="66" spans="4:30" ht="32.450000000000003" customHeight="1" x14ac:dyDescent="0.25">
      <c r="D66" s="181" t="s">
        <v>70</v>
      </c>
      <c r="E66" s="181"/>
      <c r="F66" s="181"/>
      <c r="G66" s="181"/>
      <c r="H66" s="182" t="s">
        <v>153</v>
      </c>
      <c r="I66" s="182"/>
      <c r="J66" s="182"/>
      <c r="K66" s="182"/>
      <c r="L66" s="182"/>
      <c r="M66" s="182"/>
      <c r="N66" s="182"/>
      <c r="O66" s="182"/>
      <c r="P66" s="182"/>
      <c r="Q66" s="182"/>
      <c r="R66" s="182"/>
      <c r="S66" s="182"/>
      <c r="T66" s="182"/>
      <c r="U66" s="182"/>
      <c r="V66" s="182"/>
      <c r="W66" s="182"/>
      <c r="X66" s="182"/>
      <c r="Y66" s="182"/>
      <c r="Z66" s="182"/>
      <c r="AA66" s="182"/>
      <c r="AB66" s="182"/>
      <c r="AC66" s="182"/>
      <c r="AD66" s="183"/>
    </row>
    <row r="67" spans="4:30" ht="30" customHeight="1" x14ac:dyDescent="0.25">
      <c r="D67" s="181" t="s">
        <v>81</v>
      </c>
      <c r="E67" s="181"/>
      <c r="F67" s="181"/>
      <c r="G67" s="181"/>
      <c r="H67" s="182" t="s">
        <v>145</v>
      </c>
      <c r="I67" s="182"/>
      <c r="J67" s="182"/>
      <c r="K67" s="182"/>
      <c r="L67" s="182"/>
      <c r="M67" s="182"/>
      <c r="N67" s="182"/>
      <c r="O67" s="182"/>
      <c r="P67" s="182"/>
      <c r="Q67" s="182"/>
      <c r="R67" s="182"/>
      <c r="S67" s="182"/>
      <c r="T67" s="182"/>
      <c r="U67" s="182"/>
      <c r="V67" s="182"/>
      <c r="W67" s="182"/>
      <c r="X67" s="182"/>
      <c r="Y67" s="182"/>
      <c r="Z67" s="182"/>
      <c r="AA67" s="182"/>
      <c r="AB67" s="182"/>
      <c r="AC67" s="182"/>
      <c r="AD67" s="183"/>
    </row>
    <row r="69" spans="4:30" x14ac:dyDescent="0.25">
      <c r="D69" s="144"/>
    </row>
    <row r="71" spans="4:30" x14ac:dyDescent="0.25">
      <c r="D71" s="200"/>
    </row>
    <row r="72" spans="4:30" x14ac:dyDescent="0.25">
      <c r="D72" s="200"/>
    </row>
  </sheetData>
  <mergeCells count="43">
    <mergeCell ref="D71:D72"/>
    <mergeCell ref="D63:G63"/>
    <mergeCell ref="D64:G64"/>
    <mergeCell ref="H64:AD64"/>
    <mergeCell ref="H63:AD63"/>
    <mergeCell ref="H65:AD65"/>
    <mergeCell ref="H66:AD66"/>
    <mergeCell ref="D62:AD62"/>
    <mergeCell ref="D66:G66"/>
    <mergeCell ref="H67:AD67"/>
    <mergeCell ref="D65:G65"/>
    <mergeCell ref="E31:AC31"/>
    <mergeCell ref="E32:I32"/>
    <mergeCell ref="E37:I37"/>
    <mergeCell ref="E36:I36"/>
    <mergeCell ref="E34:I34"/>
    <mergeCell ref="D67:G67"/>
    <mergeCell ref="X37:AC37"/>
    <mergeCell ref="X32:AC32"/>
    <mergeCell ref="J32:W32"/>
    <mergeCell ref="J37:W37"/>
    <mergeCell ref="J34:W34"/>
    <mergeCell ref="J35:W35"/>
    <mergeCell ref="E35:I35"/>
    <mergeCell ref="J36:W36"/>
    <mergeCell ref="X34:AC34"/>
    <mergeCell ref="X35:AC35"/>
    <mergeCell ref="X36:AC36"/>
    <mergeCell ref="AH12:AI12"/>
    <mergeCell ref="X7:Y7"/>
    <mergeCell ref="D2:AE2"/>
    <mergeCell ref="E8:P8"/>
    <mergeCell ref="R7:V7"/>
    <mergeCell ref="E7:P7"/>
    <mergeCell ref="AD10:AF10"/>
    <mergeCell ref="C10:D10"/>
    <mergeCell ref="J10:N10"/>
    <mergeCell ref="O10:S10"/>
    <mergeCell ref="E10:I10"/>
    <mergeCell ref="T10:X10"/>
    <mergeCell ref="Y10:AC10"/>
    <mergeCell ref="R8:V8"/>
    <mergeCell ref="X8:Y8"/>
  </mergeCells>
  <dataValidations count="1">
    <dataValidation type="list" allowBlank="1" showInputMessage="1" showErrorMessage="1" sqref="E12:AC20" xr:uid="{69E23B3F-F0F7-6340-AB3C-5DAD0FDE3673}">
      <formula1>$AI$13:$AI$15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B1:AI82"/>
  <sheetViews>
    <sheetView tabSelected="1" topLeftCell="B71" zoomScale="80" zoomScaleNormal="80" workbookViewId="0">
      <selection activeCell="O39" sqref="O39"/>
    </sheetView>
  </sheetViews>
  <sheetFormatPr baseColWidth="10" defaultRowHeight="15" x14ac:dyDescent="0.25"/>
  <cols>
    <col min="1" max="1" width="0" hidden="1" customWidth="1"/>
    <col min="2" max="2" width="4.42578125" customWidth="1"/>
    <col min="3" max="3" width="38.7109375" customWidth="1"/>
    <col min="4" max="28" width="6.28515625" customWidth="1"/>
    <col min="29" max="30" width="14.42578125" customWidth="1"/>
    <col min="31" max="31" width="16.42578125" customWidth="1"/>
    <col min="32" max="32" width="14.28515625" customWidth="1"/>
    <col min="33" max="33" width="7" customWidth="1"/>
    <col min="34" max="34" width="27.7109375" customWidth="1"/>
  </cols>
  <sheetData>
    <row r="1" spans="2:35" x14ac:dyDescent="0.25"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2:35" ht="27.75" x14ac:dyDescent="0.4">
      <c r="C2" s="212" t="s">
        <v>66</v>
      </c>
      <c r="D2" s="212"/>
      <c r="E2" s="212"/>
      <c r="F2" s="212"/>
      <c r="G2" s="212"/>
      <c r="H2" s="212"/>
      <c r="I2" s="212"/>
      <c r="J2" s="212"/>
      <c r="K2" s="212"/>
      <c r="L2" s="212"/>
      <c r="M2" s="212"/>
      <c r="N2" s="212"/>
      <c r="O2" s="212"/>
      <c r="P2" s="212"/>
      <c r="Q2" s="212"/>
      <c r="R2" s="212"/>
      <c r="S2" s="212"/>
      <c r="T2" s="212"/>
      <c r="U2" s="212"/>
      <c r="V2" s="212"/>
      <c r="W2" s="212"/>
      <c r="X2" s="212"/>
      <c r="Y2" s="212"/>
      <c r="Z2" s="212"/>
      <c r="AA2" s="212"/>
      <c r="AB2" s="212"/>
      <c r="AC2" s="212"/>
      <c r="AD2" s="212"/>
      <c r="AE2" s="212"/>
    </row>
    <row r="6" spans="2:35" x14ac:dyDescent="0.25">
      <c r="AE6" s="146"/>
    </row>
    <row r="7" spans="2:35" ht="22.15" customHeight="1" x14ac:dyDescent="0.35">
      <c r="C7" s="135" t="s">
        <v>68</v>
      </c>
      <c r="D7" s="158" t="s">
        <v>97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  <c r="Q7" s="157" t="s">
        <v>69</v>
      </c>
      <c r="R7" s="157"/>
      <c r="S7" s="157"/>
      <c r="T7" s="157"/>
      <c r="U7" s="157"/>
      <c r="W7" s="153">
        <v>9</v>
      </c>
      <c r="X7" s="154"/>
    </row>
    <row r="8" spans="2:35" ht="22.15" customHeight="1" x14ac:dyDescent="0.35">
      <c r="C8" s="136" t="s">
        <v>47</v>
      </c>
      <c r="D8" s="156" t="s">
        <v>99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56"/>
      <c r="Q8" s="157" t="s">
        <v>78</v>
      </c>
      <c r="R8" s="157"/>
      <c r="S8" s="157"/>
      <c r="T8" s="157"/>
      <c r="U8" s="157"/>
      <c r="W8" s="153" t="s">
        <v>98</v>
      </c>
      <c r="X8" s="154"/>
      <c r="Y8" s="68"/>
      <c r="Z8" s="68"/>
      <c r="AC8" s="250"/>
      <c r="AD8" s="250"/>
      <c r="AE8" s="250"/>
      <c r="AF8" s="250"/>
      <c r="AG8" s="250"/>
      <c r="AH8" s="250"/>
    </row>
    <row r="9" spans="2:35" x14ac:dyDescent="0.2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2:35" ht="56.25" customHeight="1" x14ac:dyDescent="0.25">
      <c r="B10" s="162" t="s">
        <v>38</v>
      </c>
      <c r="C10" s="163"/>
      <c r="D10" s="167" t="s">
        <v>92</v>
      </c>
      <c r="E10" s="168"/>
      <c r="F10" s="168"/>
      <c r="G10" s="168"/>
      <c r="H10" s="169"/>
      <c r="I10" s="164" t="s">
        <v>93</v>
      </c>
      <c r="J10" s="165"/>
      <c r="K10" s="165"/>
      <c r="L10" s="165"/>
      <c r="M10" s="166"/>
      <c r="N10" s="164" t="s">
        <v>94</v>
      </c>
      <c r="O10" s="165"/>
      <c r="P10" s="165"/>
      <c r="Q10" s="165"/>
      <c r="R10" s="166"/>
      <c r="S10" s="164" t="s">
        <v>95</v>
      </c>
      <c r="T10" s="165"/>
      <c r="U10" s="165"/>
      <c r="V10" s="165"/>
      <c r="W10" s="166"/>
      <c r="X10" s="164" t="s">
        <v>96</v>
      </c>
      <c r="Y10" s="165"/>
      <c r="Z10" s="165"/>
      <c r="AA10" s="165"/>
      <c r="AB10" s="166"/>
      <c r="AC10" s="213" t="s">
        <v>41</v>
      </c>
      <c r="AD10" s="213"/>
      <c r="AE10" s="213"/>
      <c r="AF10" s="213"/>
    </row>
    <row r="11" spans="2:35" ht="18" thickBot="1" x14ac:dyDescent="0.3">
      <c r="B11" s="65" t="s">
        <v>40</v>
      </c>
      <c r="C11" s="80" t="s">
        <v>39</v>
      </c>
      <c r="D11" s="85" t="s">
        <v>1</v>
      </c>
      <c r="E11" s="85" t="s">
        <v>2</v>
      </c>
      <c r="F11" s="85" t="s">
        <v>3</v>
      </c>
      <c r="G11" s="85" t="s">
        <v>4</v>
      </c>
      <c r="H11" s="85" t="s">
        <v>5</v>
      </c>
      <c r="I11" s="85" t="s">
        <v>6</v>
      </c>
      <c r="J11" s="85" t="s">
        <v>7</v>
      </c>
      <c r="K11" s="85" t="s">
        <v>8</v>
      </c>
      <c r="L11" s="85" t="s">
        <v>9</v>
      </c>
      <c r="M11" s="85" t="s">
        <v>10</v>
      </c>
      <c r="N11" s="85" t="s">
        <v>11</v>
      </c>
      <c r="O11" s="85" t="s">
        <v>12</v>
      </c>
      <c r="P11" s="85" t="s">
        <v>13</v>
      </c>
      <c r="Q11" s="85" t="s">
        <v>14</v>
      </c>
      <c r="R11" s="85" t="s">
        <v>15</v>
      </c>
      <c r="S11" s="85" t="s">
        <v>16</v>
      </c>
      <c r="T11" s="85" t="s">
        <v>17</v>
      </c>
      <c r="U11" s="85" t="s">
        <v>18</v>
      </c>
      <c r="V11" s="85" t="s">
        <v>19</v>
      </c>
      <c r="W11" s="85" t="s">
        <v>20</v>
      </c>
      <c r="X11" s="85" t="s">
        <v>21</v>
      </c>
      <c r="Y11" s="85" t="s">
        <v>22</v>
      </c>
      <c r="Z11" s="85" t="s">
        <v>23</v>
      </c>
      <c r="AA11" s="85" t="s">
        <v>24</v>
      </c>
      <c r="AB11" s="85" t="s">
        <v>25</v>
      </c>
      <c r="AC11" s="110" t="s">
        <v>54</v>
      </c>
      <c r="AD11" s="113" t="s">
        <v>75</v>
      </c>
      <c r="AE11" s="120" t="s">
        <v>42</v>
      </c>
      <c r="AF11" s="111" t="s">
        <v>53</v>
      </c>
    </row>
    <row r="12" spans="2:35" ht="15.75" x14ac:dyDescent="0.25">
      <c r="B12" s="57">
        <v>1</v>
      </c>
      <c r="C12" s="55" t="s">
        <v>126</v>
      </c>
      <c r="D12" s="64" t="s">
        <v>44</v>
      </c>
      <c r="E12" s="64" t="s">
        <v>51</v>
      </c>
      <c r="F12" s="64" t="s">
        <v>44</v>
      </c>
      <c r="G12" s="64" t="s">
        <v>44</v>
      </c>
      <c r="H12" s="64" t="s">
        <v>51</v>
      </c>
      <c r="I12" s="64" t="s">
        <v>51</v>
      </c>
      <c r="J12" s="64" t="s">
        <v>51</v>
      </c>
      <c r="K12" s="64" t="s">
        <v>44</v>
      </c>
      <c r="L12" s="64" t="s">
        <v>51</v>
      </c>
      <c r="M12" s="64" t="s">
        <v>51</v>
      </c>
      <c r="N12" s="64" t="s">
        <v>51</v>
      </c>
      <c r="O12" s="64" t="s">
        <v>44</v>
      </c>
      <c r="P12" s="64" t="s">
        <v>51</v>
      </c>
      <c r="Q12" s="64" t="s">
        <v>44</v>
      </c>
      <c r="R12" s="64" t="s">
        <v>51</v>
      </c>
      <c r="S12" s="64" t="s">
        <v>51</v>
      </c>
      <c r="T12" s="64" t="s">
        <v>44</v>
      </c>
      <c r="U12" s="64" t="s">
        <v>44</v>
      </c>
      <c r="V12" s="64" t="s">
        <v>51</v>
      </c>
      <c r="W12" s="64" t="s">
        <v>44</v>
      </c>
      <c r="X12" s="64" t="s">
        <v>44</v>
      </c>
      <c r="Y12" s="64" t="s">
        <v>44</v>
      </c>
      <c r="Z12" s="64" t="s">
        <v>51</v>
      </c>
      <c r="AA12" s="64" t="s">
        <v>44</v>
      </c>
      <c r="AB12" s="64" t="s">
        <v>44</v>
      </c>
      <c r="AC12" s="96">
        <f>COUNTIF(D12:AB12,"✔")</f>
        <v>12</v>
      </c>
      <c r="AD12" s="95">
        <f>COUNTIF(E12:AC12,"O")</f>
        <v>0</v>
      </c>
      <c r="AE12" s="121">
        <f>COUNTIF(D12:AB12,"X")</f>
        <v>13</v>
      </c>
      <c r="AF12" s="112">
        <f>COUNTIF(D12:AB12,"–")</f>
        <v>0</v>
      </c>
      <c r="AH12" s="151" t="s">
        <v>46</v>
      </c>
      <c r="AI12" s="152"/>
    </row>
    <row r="13" spans="2:35" ht="15.75" x14ac:dyDescent="0.25">
      <c r="B13" s="57">
        <v>2</v>
      </c>
      <c r="C13" s="55" t="s">
        <v>127</v>
      </c>
      <c r="D13" s="64" t="s">
        <v>51</v>
      </c>
      <c r="E13" s="64" t="s">
        <v>44</v>
      </c>
      <c r="F13" s="64" t="s">
        <v>44</v>
      </c>
      <c r="G13" s="64" t="s">
        <v>51</v>
      </c>
      <c r="H13" s="64" t="s">
        <v>44</v>
      </c>
      <c r="I13" s="64" t="s">
        <v>44</v>
      </c>
      <c r="J13" s="64" t="s">
        <v>44</v>
      </c>
      <c r="K13" s="64" t="s">
        <v>51</v>
      </c>
      <c r="L13" s="64" t="s">
        <v>44</v>
      </c>
      <c r="M13" s="64" t="s">
        <v>44</v>
      </c>
      <c r="N13" s="64" t="s">
        <v>51</v>
      </c>
      <c r="O13" s="64" t="s">
        <v>44</v>
      </c>
      <c r="P13" s="64" t="s">
        <v>44</v>
      </c>
      <c r="Q13" s="64" t="s">
        <v>44</v>
      </c>
      <c r="R13" s="64" t="s">
        <v>44</v>
      </c>
      <c r="S13" s="64" t="s">
        <v>51</v>
      </c>
      <c r="T13" s="64" t="s">
        <v>44</v>
      </c>
      <c r="U13" s="64" t="s">
        <v>51</v>
      </c>
      <c r="V13" s="64" t="s">
        <v>51</v>
      </c>
      <c r="W13" s="64" t="s">
        <v>44</v>
      </c>
      <c r="X13" s="64" t="s">
        <v>51</v>
      </c>
      <c r="Y13" s="64" t="s">
        <v>44</v>
      </c>
      <c r="Z13" s="64" t="s">
        <v>51</v>
      </c>
      <c r="AA13" s="64" t="s">
        <v>44</v>
      </c>
      <c r="AB13" s="64" t="s">
        <v>44</v>
      </c>
      <c r="AC13" s="96">
        <f t="shared" ref="AC13:AC19" si="0">COUNTIF(D13:AB13,"✔")</f>
        <v>9</v>
      </c>
      <c r="AD13" s="95">
        <f t="shared" ref="AD13:AD19" si="1">COUNTIF(E13:AC13,"O")</f>
        <v>0</v>
      </c>
      <c r="AE13" s="121">
        <f t="shared" ref="AE13:AE19" si="2">COUNTIF(D13:AB13,"X")</f>
        <v>16</v>
      </c>
      <c r="AF13" s="112">
        <f t="shared" ref="AF13:AF19" si="3">COUNTIF(D13:AB13,"–")</f>
        <v>0</v>
      </c>
      <c r="AH13" s="78" t="s">
        <v>48</v>
      </c>
      <c r="AI13" s="71" t="s">
        <v>51</v>
      </c>
    </row>
    <row r="14" spans="2:35" ht="17.25" x14ac:dyDescent="0.25">
      <c r="B14" s="57">
        <v>3</v>
      </c>
      <c r="C14" s="55" t="s">
        <v>128</v>
      </c>
      <c r="D14" s="64" t="s">
        <v>51</v>
      </c>
      <c r="E14" s="64" t="s">
        <v>51</v>
      </c>
      <c r="F14" s="64" t="s">
        <v>51</v>
      </c>
      <c r="G14" s="64" t="s">
        <v>44</v>
      </c>
      <c r="H14" s="64" t="s">
        <v>44</v>
      </c>
      <c r="I14" s="64" t="s">
        <v>51</v>
      </c>
      <c r="J14" s="64" t="s">
        <v>51</v>
      </c>
      <c r="K14" s="64" t="s">
        <v>44</v>
      </c>
      <c r="L14" s="64" t="s">
        <v>51</v>
      </c>
      <c r="M14" s="64" t="s">
        <v>51</v>
      </c>
      <c r="N14" s="64" t="s">
        <v>51</v>
      </c>
      <c r="O14" s="64" t="s">
        <v>44</v>
      </c>
      <c r="P14" s="64" t="s">
        <v>51</v>
      </c>
      <c r="Q14" s="64" t="s">
        <v>51</v>
      </c>
      <c r="R14" s="64" t="s">
        <v>51</v>
      </c>
      <c r="S14" s="64" t="s">
        <v>44</v>
      </c>
      <c r="T14" s="64" t="s">
        <v>51</v>
      </c>
      <c r="U14" s="64" t="s">
        <v>44</v>
      </c>
      <c r="V14" s="64" t="s">
        <v>51</v>
      </c>
      <c r="W14" s="64" t="s">
        <v>51</v>
      </c>
      <c r="X14" s="64" t="s">
        <v>44</v>
      </c>
      <c r="Y14" s="64" t="s">
        <v>51</v>
      </c>
      <c r="Z14" s="64" t="s">
        <v>51</v>
      </c>
      <c r="AA14" s="64" t="s">
        <v>51</v>
      </c>
      <c r="AB14" s="64" t="s">
        <v>44</v>
      </c>
      <c r="AC14" s="96">
        <f t="shared" si="0"/>
        <v>17</v>
      </c>
      <c r="AD14" s="95">
        <f t="shared" si="1"/>
        <v>0</v>
      </c>
      <c r="AE14" s="121">
        <f t="shared" si="2"/>
        <v>8</v>
      </c>
      <c r="AF14" s="112">
        <f t="shared" si="3"/>
        <v>0</v>
      </c>
      <c r="AH14" s="78" t="s">
        <v>72</v>
      </c>
      <c r="AI14" s="97" t="s">
        <v>73</v>
      </c>
    </row>
    <row r="15" spans="2:35" ht="15.75" x14ac:dyDescent="0.25">
      <c r="B15" s="57">
        <v>4</v>
      </c>
      <c r="C15" s="55" t="s">
        <v>129</v>
      </c>
      <c r="D15" s="64" t="s">
        <v>51</v>
      </c>
      <c r="E15" s="64" t="s">
        <v>51</v>
      </c>
      <c r="F15" s="64" t="s">
        <v>44</v>
      </c>
      <c r="G15" s="64" t="s">
        <v>51</v>
      </c>
      <c r="H15" s="64" t="s">
        <v>51</v>
      </c>
      <c r="I15" s="64" t="s">
        <v>44</v>
      </c>
      <c r="J15" s="64" t="s">
        <v>51</v>
      </c>
      <c r="K15" s="64" t="s">
        <v>51</v>
      </c>
      <c r="L15" s="64" t="s">
        <v>51</v>
      </c>
      <c r="M15" s="64" t="s">
        <v>44</v>
      </c>
      <c r="N15" s="64" t="s">
        <v>51</v>
      </c>
      <c r="O15" s="64" t="s">
        <v>44</v>
      </c>
      <c r="P15" s="64" t="s">
        <v>51</v>
      </c>
      <c r="Q15" s="64" t="s">
        <v>44</v>
      </c>
      <c r="R15" s="64" t="s">
        <v>51</v>
      </c>
      <c r="S15" s="64" t="s">
        <v>44</v>
      </c>
      <c r="T15" s="64" t="s">
        <v>51</v>
      </c>
      <c r="U15" s="64" t="s">
        <v>44</v>
      </c>
      <c r="V15" s="64" t="s">
        <v>51</v>
      </c>
      <c r="W15" s="64" t="s">
        <v>51</v>
      </c>
      <c r="X15" s="64" t="s">
        <v>44</v>
      </c>
      <c r="Y15" s="64" t="s">
        <v>51</v>
      </c>
      <c r="Z15" s="64" t="s">
        <v>51</v>
      </c>
      <c r="AA15" s="64" t="s">
        <v>51</v>
      </c>
      <c r="AB15" s="64" t="s">
        <v>44</v>
      </c>
      <c r="AC15" s="96">
        <f t="shared" si="0"/>
        <v>16</v>
      </c>
      <c r="AD15" s="95">
        <f t="shared" si="1"/>
        <v>0</v>
      </c>
      <c r="AE15" s="121">
        <f t="shared" si="2"/>
        <v>9</v>
      </c>
      <c r="AF15" s="112">
        <f t="shared" si="3"/>
        <v>0</v>
      </c>
      <c r="AH15" s="78" t="s">
        <v>49</v>
      </c>
      <c r="AI15" s="72" t="s">
        <v>44</v>
      </c>
    </row>
    <row r="16" spans="2:35" ht="19.5" thickBot="1" x14ac:dyDescent="0.3">
      <c r="B16" s="57">
        <v>5</v>
      </c>
      <c r="C16" s="55" t="s">
        <v>130</v>
      </c>
      <c r="D16" s="64" t="s">
        <v>51</v>
      </c>
      <c r="E16" s="64" t="s">
        <v>51</v>
      </c>
      <c r="F16" s="64" t="s">
        <v>44</v>
      </c>
      <c r="G16" s="64" t="s">
        <v>51</v>
      </c>
      <c r="H16" s="64" t="s">
        <v>44</v>
      </c>
      <c r="I16" s="64" t="s">
        <v>51</v>
      </c>
      <c r="J16" s="64" t="s">
        <v>51</v>
      </c>
      <c r="K16" s="64" t="s">
        <v>44</v>
      </c>
      <c r="L16" s="64" t="s">
        <v>51</v>
      </c>
      <c r="M16" s="64" t="s">
        <v>44</v>
      </c>
      <c r="N16" s="64" t="s">
        <v>51</v>
      </c>
      <c r="O16" s="64" t="s">
        <v>51</v>
      </c>
      <c r="P16" s="64" t="s">
        <v>51</v>
      </c>
      <c r="Q16" s="64" t="s">
        <v>44</v>
      </c>
      <c r="R16" s="64" t="s">
        <v>51</v>
      </c>
      <c r="S16" s="64" t="s">
        <v>51</v>
      </c>
      <c r="T16" s="64" t="s">
        <v>44</v>
      </c>
      <c r="U16" s="64" t="s">
        <v>44</v>
      </c>
      <c r="V16" s="64" t="s">
        <v>51</v>
      </c>
      <c r="W16" s="64" t="s">
        <v>44</v>
      </c>
      <c r="X16" s="64" t="s">
        <v>51</v>
      </c>
      <c r="Y16" s="64" t="s">
        <v>51</v>
      </c>
      <c r="Z16" s="64" t="s">
        <v>51</v>
      </c>
      <c r="AA16" s="64" t="s">
        <v>51</v>
      </c>
      <c r="AB16" s="64" t="s">
        <v>44</v>
      </c>
      <c r="AC16" s="96">
        <f t="shared" si="0"/>
        <v>16</v>
      </c>
      <c r="AD16" s="95">
        <f t="shared" si="1"/>
        <v>0</v>
      </c>
      <c r="AE16" s="121">
        <f t="shared" si="2"/>
        <v>9</v>
      </c>
      <c r="AF16" s="112">
        <f t="shared" si="3"/>
        <v>0</v>
      </c>
      <c r="AH16" s="79" t="s">
        <v>50</v>
      </c>
      <c r="AI16" s="74" t="s">
        <v>52</v>
      </c>
    </row>
    <row r="17" spans="2:32" ht="15.75" x14ac:dyDescent="0.25">
      <c r="B17" s="57">
        <v>6</v>
      </c>
      <c r="C17" s="55" t="s">
        <v>131</v>
      </c>
      <c r="D17" s="64" t="s">
        <v>44</v>
      </c>
      <c r="E17" s="64" t="s">
        <v>51</v>
      </c>
      <c r="F17" s="64" t="s">
        <v>44</v>
      </c>
      <c r="G17" s="64" t="s">
        <v>51</v>
      </c>
      <c r="H17" s="64" t="s">
        <v>44</v>
      </c>
      <c r="I17" s="64" t="s">
        <v>44</v>
      </c>
      <c r="J17" s="64" t="s">
        <v>44</v>
      </c>
      <c r="K17" s="64" t="s">
        <v>51</v>
      </c>
      <c r="L17" s="64" t="s">
        <v>51</v>
      </c>
      <c r="M17" s="64" t="s">
        <v>44</v>
      </c>
      <c r="N17" s="64" t="s">
        <v>44</v>
      </c>
      <c r="O17" s="64" t="s">
        <v>44</v>
      </c>
      <c r="P17" s="64" t="s">
        <v>44</v>
      </c>
      <c r="Q17" s="64" t="s">
        <v>51</v>
      </c>
      <c r="R17" s="64" t="s">
        <v>51</v>
      </c>
      <c r="S17" s="64" t="s">
        <v>44</v>
      </c>
      <c r="T17" s="64" t="s">
        <v>44</v>
      </c>
      <c r="U17" s="64" t="s">
        <v>44</v>
      </c>
      <c r="V17" s="64" t="s">
        <v>52</v>
      </c>
      <c r="W17" s="64" t="s">
        <v>44</v>
      </c>
      <c r="X17" s="64" t="s">
        <v>44</v>
      </c>
      <c r="Y17" s="64" t="s">
        <v>51</v>
      </c>
      <c r="Z17" s="64" t="s">
        <v>51</v>
      </c>
      <c r="AA17" s="64" t="s">
        <v>52</v>
      </c>
      <c r="AB17" s="64" t="s">
        <v>73</v>
      </c>
      <c r="AC17" s="96">
        <f t="shared" si="0"/>
        <v>8</v>
      </c>
      <c r="AD17" s="95">
        <f t="shared" si="1"/>
        <v>1</v>
      </c>
      <c r="AE17" s="121">
        <f t="shared" si="2"/>
        <v>14</v>
      </c>
      <c r="AF17" s="112">
        <f t="shared" si="3"/>
        <v>2</v>
      </c>
    </row>
    <row r="18" spans="2:32" ht="15.75" x14ac:dyDescent="0.25">
      <c r="B18" s="57">
        <v>7</v>
      </c>
      <c r="C18" s="55" t="s">
        <v>132</v>
      </c>
      <c r="D18" s="64" t="s">
        <v>51</v>
      </c>
      <c r="E18" s="64" t="s">
        <v>51</v>
      </c>
      <c r="F18" s="64" t="s">
        <v>44</v>
      </c>
      <c r="G18" s="64" t="s">
        <v>44</v>
      </c>
      <c r="H18" s="64" t="s">
        <v>51</v>
      </c>
      <c r="I18" s="64" t="s">
        <v>51</v>
      </c>
      <c r="J18" s="64" t="s">
        <v>51</v>
      </c>
      <c r="K18" s="64" t="s">
        <v>51</v>
      </c>
      <c r="L18" s="64" t="s">
        <v>51</v>
      </c>
      <c r="M18" s="64" t="s">
        <v>44</v>
      </c>
      <c r="N18" s="64" t="s">
        <v>51</v>
      </c>
      <c r="O18" s="64" t="s">
        <v>44</v>
      </c>
      <c r="P18" s="64" t="s">
        <v>51</v>
      </c>
      <c r="Q18" s="64" t="s">
        <v>51</v>
      </c>
      <c r="R18" s="64" t="s">
        <v>44</v>
      </c>
      <c r="S18" s="64" t="s">
        <v>44</v>
      </c>
      <c r="T18" s="64" t="s">
        <v>51</v>
      </c>
      <c r="U18" s="64" t="s">
        <v>51</v>
      </c>
      <c r="V18" s="64" t="s">
        <v>44</v>
      </c>
      <c r="W18" s="64" t="s">
        <v>51</v>
      </c>
      <c r="X18" s="64" t="s">
        <v>44</v>
      </c>
      <c r="Y18" s="64" t="s">
        <v>51</v>
      </c>
      <c r="Z18" s="64" t="s">
        <v>51</v>
      </c>
      <c r="AA18" s="64" t="s">
        <v>51</v>
      </c>
      <c r="AB18" s="64" t="s">
        <v>44</v>
      </c>
      <c r="AC18" s="96">
        <f t="shared" si="0"/>
        <v>16</v>
      </c>
      <c r="AD18" s="95">
        <f t="shared" si="1"/>
        <v>0</v>
      </c>
      <c r="AE18" s="121">
        <f t="shared" si="2"/>
        <v>9</v>
      </c>
      <c r="AF18" s="112">
        <f t="shared" si="3"/>
        <v>0</v>
      </c>
    </row>
    <row r="19" spans="2:32" ht="15.75" x14ac:dyDescent="0.25">
      <c r="B19" s="57">
        <v>8</v>
      </c>
      <c r="C19" s="55" t="s">
        <v>133</v>
      </c>
      <c r="D19" s="64" t="s">
        <v>44</v>
      </c>
      <c r="E19" s="64" t="s">
        <v>44</v>
      </c>
      <c r="F19" s="64" t="s">
        <v>44</v>
      </c>
      <c r="G19" s="64" t="s">
        <v>51</v>
      </c>
      <c r="H19" s="64" t="s">
        <v>44</v>
      </c>
      <c r="I19" s="64" t="s">
        <v>51</v>
      </c>
      <c r="J19" s="64" t="s">
        <v>51</v>
      </c>
      <c r="K19" s="64" t="s">
        <v>51</v>
      </c>
      <c r="L19" s="64" t="s">
        <v>44</v>
      </c>
      <c r="M19" s="64" t="s">
        <v>44</v>
      </c>
      <c r="N19" s="64" t="s">
        <v>51</v>
      </c>
      <c r="O19" s="64" t="s">
        <v>44</v>
      </c>
      <c r="P19" s="64" t="s">
        <v>51</v>
      </c>
      <c r="Q19" s="64" t="s">
        <v>51</v>
      </c>
      <c r="R19" s="64" t="s">
        <v>44</v>
      </c>
      <c r="S19" s="64" t="s">
        <v>51</v>
      </c>
      <c r="T19" s="64" t="s">
        <v>44</v>
      </c>
      <c r="U19" s="64" t="s">
        <v>51</v>
      </c>
      <c r="V19" s="64" t="s">
        <v>44</v>
      </c>
      <c r="W19" s="64" t="s">
        <v>44</v>
      </c>
      <c r="X19" s="64" t="s">
        <v>44</v>
      </c>
      <c r="Y19" s="64" t="s">
        <v>44</v>
      </c>
      <c r="Z19" s="64" t="s">
        <v>51</v>
      </c>
      <c r="AA19" s="64" t="s">
        <v>44</v>
      </c>
      <c r="AB19" s="64" t="s">
        <v>44</v>
      </c>
      <c r="AC19" s="96">
        <f t="shared" si="0"/>
        <v>10</v>
      </c>
      <c r="AD19" s="95">
        <f t="shared" si="1"/>
        <v>0</v>
      </c>
      <c r="AE19" s="121">
        <f t="shared" si="2"/>
        <v>15</v>
      </c>
      <c r="AF19" s="112">
        <f t="shared" si="3"/>
        <v>0</v>
      </c>
    </row>
    <row r="20" spans="2:32" x14ac:dyDescent="0.25"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</row>
    <row r="21" spans="2:32" hidden="1" x14ac:dyDescent="0.25">
      <c r="C21" s="56"/>
      <c r="D21" s="56"/>
      <c r="E21" s="56"/>
      <c r="F21" s="56"/>
      <c r="G21" s="56"/>
      <c r="H21" s="56"/>
      <c r="I21" s="56"/>
      <c r="J21" s="56"/>
      <c r="K21" s="56"/>
      <c r="L21" s="56"/>
      <c r="M21" s="56"/>
      <c r="N21" s="56"/>
      <c r="O21" s="56"/>
      <c r="P21" s="56"/>
    </row>
    <row r="22" spans="2:32" hidden="1" x14ac:dyDescent="0.25">
      <c r="C22" s="56"/>
      <c r="D22" s="56"/>
      <c r="E22" s="56"/>
      <c r="F22" s="56"/>
      <c r="G22" s="56"/>
      <c r="H22" s="56"/>
      <c r="I22" s="56"/>
      <c r="J22" s="56"/>
      <c r="K22" s="56"/>
      <c r="L22" s="56"/>
      <c r="M22" s="56"/>
      <c r="N22" s="56"/>
      <c r="O22" s="56"/>
      <c r="P22" s="56"/>
    </row>
    <row r="23" spans="2:32" hidden="1" x14ac:dyDescent="0.25"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2:32" hidden="1" x14ac:dyDescent="0.25">
      <c r="C24" s="56"/>
      <c r="D24" s="56"/>
      <c r="E24" s="56"/>
      <c r="F24" s="56"/>
      <c r="G24" s="56"/>
      <c r="H24" s="56"/>
      <c r="I24" s="56"/>
      <c r="J24" s="56"/>
      <c r="K24" s="56"/>
      <c r="L24" s="56"/>
      <c r="M24" s="56"/>
      <c r="N24" s="56"/>
      <c r="O24" s="56"/>
      <c r="P24" s="56"/>
    </row>
    <row r="25" spans="2:32" hidden="1" x14ac:dyDescent="0.25">
      <c r="C25" s="56"/>
      <c r="D25" s="56"/>
      <c r="E25" s="56"/>
      <c r="F25" s="56"/>
      <c r="G25" s="56"/>
      <c r="H25" s="56"/>
      <c r="I25" s="56"/>
      <c r="J25" s="56"/>
      <c r="K25" s="56"/>
      <c r="L25" s="56"/>
      <c r="M25" s="56"/>
      <c r="N25" s="56"/>
      <c r="O25" s="56"/>
      <c r="P25" s="56"/>
    </row>
    <row r="26" spans="2:32" hidden="1" x14ac:dyDescent="0.25">
      <c r="C26" s="56"/>
      <c r="D26" s="56"/>
      <c r="E26" s="56"/>
      <c r="F26" s="56"/>
      <c r="G26" s="56"/>
      <c r="H26" s="56"/>
      <c r="I26" s="56"/>
      <c r="J26" s="56"/>
      <c r="K26" s="56"/>
      <c r="L26" s="56"/>
      <c r="M26" s="56"/>
      <c r="N26" s="56"/>
      <c r="O26" s="56"/>
      <c r="P26" s="56"/>
    </row>
    <row r="27" spans="2:32" hidden="1" x14ac:dyDescent="0.25">
      <c r="C27" s="56"/>
      <c r="D27" s="56"/>
      <c r="E27" s="56"/>
      <c r="F27" s="56"/>
      <c r="G27" s="56"/>
      <c r="H27" s="56"/>
      <c r="I27" s="56"/>
      <c r="J27" s="56"/>
      <c r="K27" s="56"/>
      <c r="L27" s="56"/>
      <c r="M27" s="56"/>
      <c r="N27" s="56"/>
      <c r="O27" s="56"/>
      <c r="P27" s="56"/>
    </row>
    <row r="28" spans="2:32" hidden="1" x14ac:dyDescent="0.25">
      <c r="C28" s="56"/>
      <c r="D28" s="56"/>
      <c r="E28" s="56"/>
      <c r="F28" s="56"/>
      <c r="G28" s="56"/>
      <c r="H28" s="56"/>
      <c r="I28" s="56"/>
      <c r="J28" s="56"/>
      <c r="K28" s="56"/>
      <c r="L28" s="56"/>
      <c r="M28" s="56"/>
      <c r="N28" s="56"/>
      <c r="O28" s="56"/>
      <c r="P28" s="56"/>
    </row>
    <row r="29" spans="2:32" x14ac:dyDescent="0.25">
      <c r="C29" s="56"/>
      <c r="D29" s="56"/>
      <c r="E29" s="56"/>
      <c r="F29" s="56"/>
      <c r="G29" s="56"/>
      <c r="H29" s="56"/>
      <c r="I29" s="56"/>
      <c r="J29" s="56"/>
      <c r="K29" s="56"/>
      <c r="L29" s="56"/>
      <c r="M29" s="56"/>
      <c r="N29" s="56"/>
      <c r="O29" s="56"/>
      <c r="P29" s="56"/>
    </row>
    <row r="31" spans="2:32" x14ac:dyDescent="0.25"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</row>
    <row r="32" spans="2:32" ht="31.5" customHeight="1" x14ac:dyDescent="0.25">
      <c r="B32" s="1"/>
      <c r="C32" s="9" t="s">
        <v>0</v>
      </c>
      <c r="D32" s="8" t="s">
        <v>1</v>
      </c>
      <c r="E32" s="8" t="s">
        <v>2</v>
      </c>
      <c r="F32" s="8" t="s">
        <v>3</v>
      </c>
      <c r="G32" s="8" t="s">
        <v>4</v>
      </c>
      <c r="H32" s="8" t="s">
        <v>5</v>
      </c>
      <c r="I32" s="8" t="s">
        <v>6</v>
      </c>
      <c r="J32" s="8" t="s">
        <v>7</v>
      </c>
      <c r="K32" s="8" t="s">
        <v>8</v>
      </c>
      <c r="L32" s="8" t="s">
        <v>9</v>
      </c>
      <c r="M32" s="8" t="s">
        <v>10</v>
      </c>
      <c r="N32" s="8" t="s">
        <v>11</v>
      </c>
      <c r="O32" s="8" t="s">
        <v>12</v>
      </c>
      <c r="P32" s="8" t="s">
        <v>13</v>
      </c>
      <c r="Q32" s="8" t="s">
        <v>14</v>
      </c>
      <c r="R32" s="8" t="s">
        <v>15</v>
      </c>
      <c r="S32" s="8" t="s">
        <v>16</v>
      </c>
      <c r="T32" s="8" t="s">
        <v>17</v>
      </c>
      <c r="U32" s="8" t="s">
        <v>18</v>
      </c>
      <c r="V32" s="8" t="s">
        <v>19</v>
      </c>
      <c r="W32" s="8" t="s">
        <v>20</v>
      </c>
      <c r="X32" s="8" t="s">
        <v>21</v>
      </c>
      <c r="Y32" s="8" t="s">
        <v>22</v>
      </c>
      <c r="Z32" s="8" t="s">
        <v>23</v>
      </c>
      <c r="AA32" s="8" t="s">
        <v>24</v>
      </c>
      <c r="AB32" s="8" t="s">
        <v>25</v>
      </c>
      <c r="AC32" s="31" t="s">
        <v>30</v>
      </c>
      <c r="AD32" s="102"/>
      <c r="AE32" s="6" t="s">
        <v>36</v>
      </c>
    </row>
    <row r="33" spans="2:31" x14ac:dyDescent="0.25">
      <c r="B33" s="1"/>
      <c r="C33" s="10" t="s">
        <v>35</v>
      </c>
      <c r="D33" s="12">
        <f>COUNTIF(D12:D19,"✔")</f>
        <v>5</v>
      </c>
      <c r="E33" s="12">
        <f>COUNTIF(E12:E19,"✔")</f>
        <v>6</v>
      </c>
      <c r="F33" s="12">
        <f>COUNTIF(F12:F19,"✔")</f>
        <v>1</v>
      </c>
      <c r="G33" s="12">
        <f>COUNTIF(G12:G19,"✔")</f>
        <v>5</v>
      </c>
      <c r="H33" s="12">
        <f>COUNTIF(H12:H19,"✔")</f>
        <v>3</v>
      </c>
      <c r="I33" s="12">
        <f>COUNTIF(I12:I19,"✔")</f>
        <v>5</v>
      </c>
      <c r="J33" s="12">
        <f>COUNTIF(J12:J19,"✔")</f>
        <v>6</v>
      </c>
      <c r="K33" s="12">
        <f>COUNTIF(K12:K19,"✔")</f>
        <v>5</v>
      </c>
      <c r="L33" s="12">
        <f>COUNTIF(L12:L19,"✔")</f>
        <v>6</v>
      </c>
      <c r="M33" s="12">
        <f>COUNTIF(M12:M19,"✔")</f>
        <v>2</v>
      </c>
      <c r="N33" s="12">
        <f>COUNTIF(N12:N19,"✔")</f>
        <v>7</v>
      </c>
      <c r="O33" s="12">
        <f>COUNTIF(O12:O19,"✔")</f>
        <v>1</v>
      </c>
      <c r="P33" s="12">
        <f>COUNTIF(P12:P19,"✔")</f>
        <v>6</v>
      </c>
      <c r="Q33" s="12">
        <f>COUNTIF(Q12:Q19,"✔")</f>
        <v>4</v>
      </c>
      <c r="R33" s="12">
        <f>COUNTIF(R12:R19,"✔")</f>
        <v>5</v>
      </c>
      <c r="S33" s="12">
        <f>COUNTIF(S12:S19,"✔")</f>
        <v>4</v>
      </c>
      <c r="T33" s="12">
        <f>COUNTIF(T12:T19,"✔")</f>
        <v>3</v>
      </c>
      <c r="U33" s="12">
        <f>COUNTIF(U12:U19,"✔")</f>
        <v>3</v>
      </c>
      <c r="V33" s="12">
        <f>COUNTIF(V12:V19,"✔")</f>
        <v>5</v>
      </c>
      <c r="W33" s="12">
        <f>COUNTIF(W12:W19,"✔")</f>
        <v>3</v>
      </c>
      <c r="X33" s="12">
        <f>COUNTIF(X12:X19,"✔")</f>
        <v>2</v>
      </c>
      <c r="Y33" s="12">
        <f>COUNTIF(Y12:Y19,"✔")</f>
        <v>5</v>
      </c>
      <c r="Z33" s="12">
        <f>COUNTIF(Z12:Z19,"✔")</f>
        <v>8</v>
      </c>
      <c r="AA33" s="12">
        <f>COUNTIF(AA12:AA19,"✔")</f>
        <v>4</v>
      </c>
      <c r="AB33" s="12">
        <f>COUNTIF(AB12:AB19,"✔")</f>
        <v>0</v>
      </c>
      <c r="AC33" s="91">
        <f>SUM(D33:AB33)</f>
        <v>104</v>
      </c>
      <c r="AD33" s="103"/>
      <c r="AE33" s="104">
        <f>AC33/$AC$37</f>
        <v>0.52</v>
      </c>
    </row>
    <row r="34" spans="2:31" x14ac:dyDescent="0.25">
      <c r="B34" s="1"/>
      <c r="C34" s="98" t="s">
        <v>76</v>
      </c>
      <c r="D34" s="12">
        <f>COUNTIF(D12:D20,"o")</f>
        <v>0</v>
      </c>
      <c r="E34" s="12">
        <f>COUNTIF(E12:E20,"o")</f>
        <v>0</v>
      </c>
      <c r="F34" s="12">
        <f>COUNTIF(F12:F20,"o")</f>
        <v>0</v>
      </c>
      <c r="G34" s="12">
        <f>COUNTIF(G12:G20,"o")</f>
        <v>0</v>
      </c>
      <c r="H34" s="12">
        <f>COUNTIF(H12:H20,"o")</f>
        <v>0</v>
      </c>
      <c r="I34" s="12">
        <f>COUNTIF(I12:I20,"o")</f>
        <v>0</v>
      </c>
      <c r="J34" s="12">
        <f>COUNTIF(J12:J20,"o")</f>
        <v>0</v>
      </c>
      <c r="K34" s="12">
        <f>COUNTIF(K12:K20,"o")</f>
        <v>0</v>
      </c>
      <c r="L34" s="12">
        <f>COUNTIF(L12:L20,"o")</f>
        <v>0</v>
      </c>
      <c r="M34" s="12">
        <f>COUNTIF(M12:M20,"o")</f>
        <v>0</v>
      </c>
      <c r="N34" s="12">
        <f>COUNTIF(N12:N20,"o")</f>
        <v>0</v>
      </c>
      <c r="O34" s="12">
        <f>COUNTIF(O12:O20,"o")</f>
        <v>0</v>
      </c>
      <c r="P34" s="12">
        <f>COUNTIF(P12:P20,"o")</f>
        <v>0</v>
      </c>
      <c r="Q34" s="12">
        <f>COUNTIF(Q12:Q20,"o")</f>
        <v>0</v>
      </c>
      <c r="R34" s="12">
        <f>COUNTIF(R12:R20,"o")</f>
        <v>0</v>
      </c>
      <c r="S34" s="12">
        <f>COUNTIF(S12:S20,"o")</f>
        <v>0</v>
      </c>
      <c r="T34" s="12">
        <f>COUNTIF(T12:T20,"o")</f>
        <v>0</v>
      </c>
      <c r="U34" s="12">
        <f>COUNTIF(U12:U20,"o")</f>
        <v>0</v>
      </c>
      <c r="V34" s="12">
        <f>COUNTIF(V12:V20,"o")</f>
        <v>0</v>
      </c>
      <c r="W34" s="12">
        <f>COUNTIF(W12:W20,"o")</f>
        <v>0</v>
      </c>
      <c r="X34" s="12">
        <f>COUNTIF(X12:X20,"o")</f>
        <v>0</v>
      </c>
      <c r="Y34" s="12">
        <f>COUNTIF(Y12:Y20,"o")</f>
        <v>0</v>
      </c>
      <c r="Z34" s="12">
        <f>COUNTIF(Z12:Z20,"o")</f>
        <v>0</v>
      </c>
      <c r="AA34" s="12">
        <f>COUNTIF(AA12:AA20,"o")</f>
        <v>0</v>
      </c>
      <c r="AB34" s="12">
        <f>COUNTIF(AB12:AB20,"o")</f>
        <v>1</v>
      </c>
      <c r="AC34" s="99">
        <f>SUM(D34:AB34)</f>
        <v>1</v>
      </c>
      <c r="AD34" s="103"/>
      <c r="AE34" s="105">
        <f>AC34/$AC$37</f>
        <v>5.0000000000000001E-3</v>
      </c>
    </row>
    <row r="35" spans="2:31" x14ac:dyDescent="0.25">
      <c r="B35" s="1"/>
      <c r="C35" s="69" t="s">
        <v>60</v>
      </c>
      <c r="D35" s="12">
        <f>COUNTIF(D12:D19,"X")</f>
        <v>3</v>
      </c>
      <c r="E35" s="12">
        <f>COUNTIF(E12:E19,"X")</f>
        <v>2</v>
      </c>
      <c r="F35" s="12">
        <f>COUNTIF(F12:F19,"X")</f>
        <v>7</v>
      </c>
      <c r="G35" s="12">
        <f>COUNTIF(G12:G19,"X")</f>
        <v>3</v>
      </c>
      <c r="H35" s="12">
        <f>COUNTIF(H12:H19,"X")</f>
        <v>5</v>
      </c>
      <c r="I35" s="12">
        <f>COUNTIF(I12:I19,"X")</f>
        <v>3</v>
      </c>
      <c r="J35" s="12">
        <f>COUNTIF(J12:J19,"X")</f>
        <v>2</v>
      </c>
      <c r="K35" s="12">
        <f>COUNTIF(K12:K19,"X")</f>
        <v>3</v>
      </c>
      <c r="L35" s="12">
        <f>COUNTIF(L12:L19,"X")</f>
        <v>2</v>
      </c>
      <c r="M35" s="12">
        <f>COUNTIF(M12:M19,"X")</f>
        <v>6</v>
      </c>
      <c r="N35" s="12">
        <f>COUNTIF(N12:N19,"X")</f>
        <v>1</v>
      </c>
      <c r="O35" s="12">
        <f>COUNTIF(O12:O19,"X")</f>
        <v>7</v>
      </c>
      <c r="P35" s="12">
        <f>COUNTIF(P12:P19,"X")</f>
        <v>2</v>
      </c>
      <c r="Q35" s="12">
        <f>COUNTIF(Q12:Q19,"X")</f>
        <v>4</v>
      </c>
      <c r="R35" s="12">
        <f>COUNTIF(R12:R19,"X")</f>
        <v>3</v>
      </c>
      <c r="S35" s="12">
        <f>COUNTIF(S12:S19,"X")</f>
        <v>4</v>
      </c>
      <c r="T35" s="12">
        <f>COUNTIF(T12:T19,"X")</f>
        <v>5</v>
      </c>
      <c r="U35" s="12">
        <f>COUNTIF(U12:U19,"X")</f>
        <v>5</v>
      </c>
      <c r="V35" s="12">
        <f>COUNTIF(V12:V19,"X")</f>
        <v>2</v>
      </c>
      <c r="W35" s="12">
        <f>COUNTIF(W12:W19,"X")</f>
        <v>5</v>
      </c>
      <c r="X35" s="12">
        <f>COUNTIF(X12:X19,"X")</f>
        <v>6</v>
      </c>
      <c r="Y35" s="12">
        <f>COUNTIF(Y12:Y19,"X")</f>
        <v>3</v>
      </c>
      <c r="Z35" s="12">
        <f>COUNTIF(Z12:Z19,"X")</f>
        <v>0</v>
      </c>
      <c r="AA35" s="12">
        <f>COUNTIF(AA12:AA19,"X")</f>
        <v>3</v>
      </c>
      <c r="AB35" s="12">
        <f>COUNTIF(AB12:AB19,"X")</f>
        <v>7</v>
      </c>
      <c r="AC35" s="92">
        <f t="shared" ref="AC35:AC36" si="4">SUM(D35:AB35)</f>
        <v>93</v>
      </c>
      <c r="AD35" s="103"/>
      <c r="AE35" s="106">
        <f>AC35/$AC$37</f>
        <v>0.46500000000000002</v>
      </c>
    </row>
    <row r="36" spans="2:31" ht="18.75" x14ac:dyDescent="0.3">
      <c r="B36" s="1"/>
      <c r="C36" s="43" t="s">
        <v>32</v>
      </c>
      <c r="D36" s="12">
        <f>COUNTIF(D12:D19,"–")</f>
        <v>0</v>
      </c>
      <c r="E36" s="12">
        <f>COUNTIF(E12:E19,"–")</f>
        <v>0</v>
      </c>
      <c r="F36" s="12">
        <f>COUNTIF(F12:F19,"–")</f>
        <v>0</v>
      </c>
      <c r="G36" s="12">
        <f>COUNTIF(G12:G19,"–")</f>
        <v>0</v>
      </c>
      <c r="H36" s="12">
        <f>COUNTIF(H12:H19,"–")</f>
        <v>0</v>
      </c>
      <c r="I36" s="12">
        <f>COUNTIF(I12:I19,"–")</f>
        <v>0</v>
      </c>
      <c r="J36" s="12">
        <f>COUNTIF(J12:J19,"–")</f>
        <v>0</v>
      </c>
      <c r="K36" s="12">
        <f>COUNTIF(K12:K19,"–")</f>
        <v>0</v>
      </c>
      <c r="L36" s="12">
        <f>COUNTIF(L12:L19,"–")</f>
        <v>0</v>
      </c>
      <c r="M36" s="12">
        <f>COUNTIF(M12:M19,"–")</f>
        <v>0</v>
      </c>
      <c r="N36" s="12">
        <f>COUNTIF(N12:N19,"–")</f>
        <v>0</v>
      </c>
      <c r="O36" s="12">
        <f>COUNTIF(O12:O19,"–")</f>
        <v>0</v>
      </c>
      <c r="P36" s="12">
        <f>COUNTIF(P12:P19,"–")</f>
        <v>0</v>
      </c>
      <c r="Q36" s="12">
        <f>COUNTIF(Q12:Q19,"–")</f>
        <v>0</v>
      </c>
      <c r="R36" s="12">
        <f>COUNTIF(R12:R19,"–")</f>
        <v>0</v>
      </c>
      <c r="S36" s="12">
        <f>COUNTIF(S12:S19,"–")</f>
        <v>0</v>
      </c>
      <c r="T36" s="12">
        <f>COUNTIF(T12:T19,"–")</f>
        <v>0</v>
      </c>
      <c r="U36" s="12">
        <f>COUNTIF(U12:U19,"–")</f>
        <v>0</v>
      </c>
      <c r="V36" s="12">
        <f>COUNTIF(V12:V19,"–")</f>
        <v>1</v>
      </c>
      <c r="W36" s="12">
        <f>COUNTIF(W12:W19,"–")</f>
        <v>0</v>
      </c>
      <c r="X36" s="12">
        <f>COUNTIF(X12:X19,"–")</f>
        <v>0</v>
      </c>
      <c r="Y36" s="12">
        <f>COUNTIF(Y12:Y19,"–")</f>
        <v>0</v>
      </c>
      <c r="Z36" s="12">
        <f>COUNTIF(Z12:Z19,"–")</f>
        <v>0</v>
      </c>
      <c r="AA36" s="12">
        <f>COUNTIF(AA12:AA19,"–")</f>
        <v>1</v>
      </c>
      <c r="AB36" s="12">
        <f>COUNTIF(AB12:AB19,"–")</f>
        <v>0</v>
      </c>
      <c r="AC36" s="93">
        <f t="shared" si="4"/>
        <v>2</v>
      </c>
      <c r="AD36" s="103"/>
      <c r="AE36" s="107">
        <f>AC36/$AC$37</f>
        <v>0.01</v>
      </c>
    </row>
    <row r="37" spans="2:31" x14ac:dyDescent="0.25">
      <c r="B37" s="1"/>
      <c r="C37" s="13" t="s">
        <v>30</v>
      </c>
      <c r="D37" s="22">
        <f t="shared" ref="D37:AC37" si="5">SUM(D33:D36)</f>
        <v>8</v>
      </c>
      <c r="E37" s="22">
        <f t="shared" si="5"/>
        <v>8</v>
      </c>
      <c r="F37" s="22">
        <f t="shared" si="5"/>
        <v>8</v>
      </c>
      <c r="G37" s="22">
        <f t="shared" si="5"/>
        <v>8</v>
      </c>
      <c r="H37" s="22">
        <f t="shared" si="5"/>
        <v>8</v>
      </c>
      <c r="I37" s="22">
        <f t="shared" si="5"/>
        <v>8</v>
      </c>
      <c r="J37" s="22">
        <f t="shared" si="5"/>
        <v>8</v>
      </c>
      <c r="K37" s="22">
        <f t="shared" si="5"/>
        <v>8</v>
      </c>
      <c r="L37" s="22">
        <f t="shared" si="5"/>
        <v>8</v>
      </c>
      <c r="M37" s="22">
        <f t="shared" si="5"/>
        <v>8</v>
      </c>
      <c r="N37" s="22">
        <f t="shared" si="5"/>
        <v>8</v>
      </c>
      <c r="O37" s="22">
        <f t="shared" si="5"/>
        <v>8</v>
      </c>
      <c r="P37" s="22">
        <f t="shared" si="5"/>
        <v>8</v>
      </c>
      <c r="Q37" s="22">
        <f t="shared" si="5"/>
        <v>8</v>
      </c>
      <c r="R37" s="22">
        <f t="shared" si="5"/>
        <v>8</v>
      </c>
      <c r="S37" s="22">
        <f t="shared" si="5"/>
        <v>8</v>
      </c>
      <c r="T37" s="22">
        <f t="shared" si="5"/>
        <v>8</v>
      </c>
      <c r="U37" s="22">
        <f t="shared" si="5"/>
        <v>8</v>
      </c>
      <c r="V37" s="22">
        <f t="shared" si="5"/>
        <v>8</v>
      </c>
      <c r="W37" s="22">
        <f t="shared" si="5"/>
        <v>8</v>
      </c>
      <c r="X37" s="22">
        <f t="shared" si="5"/>
        <v>8</v>
      </c>
      <c r="Y37" s="22">
        <f t="shared" si="5"/>
        <v>8</v>
      </c>
      <c r="Z37" s="22">
        <f t="shared" si="5"/>
        <v>8</v>
      </c>
      <c r="AA37" s="22">
        <f t="shared" si="5"/>
        <v>8</v>
      </c>
      <c r="AB37" s="22">
        <f t="shared" si="5"/>
        <v>8</v>
      </c>
      <c r="AC37" s="22">
        <f t="shared" si="5"/>
        <v>200</v>
      </c>
      <c r="AD37" s="12"/>
      <c r="AE37" s="34">
        <f>SUM(AE33:AE36)</f>
        <v>1</v>
      </c>
    </row>
    <row r="38" spans="2:31" x14ac:dyDescent="0.25">
      <c r="B38" s="1"/>
      <c r="C38" s="4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7"/>
    </row>
    <row r="39" spans="2:31" x14ac:dyDescent="0.25">
      <c r="B39" s="1"/>
      <c r="C39" s="2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94"/>
      <c r="AD39" s="94"/>
    </row>
    <row r="40" spans="2:3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94"/>
      <c r="AD40" s="94"/>
    </row>
    <row r="41" spans="2:31" x14ac:dyDescent="0.25">
      <c r="B41" s="1"/>
      <c r="C41" s="1"/>
      <c r="D41" s="184" t="s">
        <v>26</v>
      </c>
      <c r="E41" s="185"/>
      <c r="F41" s="185"/>
      <c r="G41" s="185"/>
      <c r="H41" s="185"/>
      <c r="I41" s="185"/>
      <c r="J41" s="185"/>
      <c r="K41" s="185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/>
      <c r="W41" s="185"/>
      <c r="X41" s="185"/>
      <c r="Y41" s="185"/>
      <c r="Z41" s="185"/>
      <c r="AA41" s="185"/>
      <c r="AB41" s="186"/>
      <c r="AC41" s="86"/>
      <c r="AD41" s="86"/>
    </row>
    <row r="42" spans="2:31" ht="23.25" customHeight="1" x14ac:dyDescent="0.25">
      <c r="B42" s="1"/>
      <c r="C42" s="1"/>
      <c r="D42" s="187" t="s">
        <v>27</v>
      </c>
      <c r="E42" s="188"/>
      <c r="F42" s="188"/>
      <c r="G42" s="188"/>
      <c r="H42" s="189"/>
      <c r="I42" s="197" t="s">
        <v>28</v>
      </c>
      <c r="J42" s="198"/>
      <c r="K42" s="198"/>
      <c r="L42" s="198"/>
      <c r="M42" s="198"/>
      <c r="N42" s="198"/>
      <c r="O42" s="198"/>
      <c r="P42" s="198"/>
      <c r="Q42" s="198"/>
      <c r="R42" s="198"/>
      <c r="S42" s="196" t="s">
        <v>33</v>
      </c>
      <c r="T42" s="196"/>
      <c r="U42" s="196"/>
      <c r="V42" s="196"/>
      <c r="W42" s="196"/>
      <c r="X42" s="196"/>
      <c r="Y42" s="196"/>
      <c r="Z42" s="196"/>
      <c r="AA42" s="196"/>
      <c r="AB42" s="196"/>
      <c r="AC42" s="86"/>
      <c r="AD42" s="86"/>
    </row>
    <row r="43" spans="2:31" x14ac:dyDescent="0.25">
      <c r="B43" s="1"/>
      <c r="C43" s="1"/>
      <c r="D43" s="30" t="s">
        <v>6</v>
      </c>
      <c r="E43" s="30" t="s">
        <v>11</v>
      </c>
      <c r="F43" s="30" t="s">
        <v>21</v>
      </c>
      <c r="G43" s="30" t="s">
        <v>22</v>
      </c>
      <c r="H43" s="30" t="s">
        <v>23</v>
      </c>
      <c r="I43" s="38" t="s">
        <v>1</v>
      </c>
      <c r="J43" s="38" t="s">
        <v>2</v>
      </c>
      <c r="K43" s="38" t="s">
        <v>3</v>
      </c>
      <c r="L43" s="38" t="s">
        <v>7</v>
      </c>
      <c r="M43" s="38" t="s">
        <v>9</v>
      </c>
      <c r="N43" s="38" t="s">
        <v>12</v>
      </c>
      <c r="O43" s="38" t="s">
        <v>15</v>
      </c>
      <c r="P43" s="38" t="s">
        <v>16</v>
      </c>
      <c r="Q43" s="38" t="s">
        <v>17</v>
      </c>
      <c r="R43" s="38" t="s">
        <v>19</v>
      </c>
      <c r="S43" s="50" t="s">
        <v>4</v>
      </c>
      <c r="T43" s="50" t="s">
        <v>5</v>
      </c>
      <c r="U43" s="50" t="s">
        <v>8</v>
      </c>
      <c r="V43" s="50" t="s">
        <v>10</v>
      </c>
      <c r="W43" s="26" t="s">
        <v>13</v>
      </c>
      <c r="X43" s="26" t="s">
        <v>14</v>
      </c>
      <c r="Y43" s="26" t="s">
        <v>18</v>
      </c>
      <c r="Z43" s="26" t="s">
        <v>20</v>
      </c>
      <c r="AA43" s="26" t="s">
        <v>24</v>
      </c>
      <c r="AB43" s="26" t="s">
        <v>25</v>
      </c>
      <c r="AC43" s="86"/>
      <c r="AD43" s="86"/>
    </row>
    <row r="44" spans="2:31" x14ac:dyDescent="0.25">
      <c r="B44" s="1"/>
      <c r="C44" s="27" t="s">
        <v>35</v>
      </c>
      <c r="D44" s="192">
        <f>SUM(I33,N33,X33,Y33,Z33)</f>
        <v>27</v>
      </c>
      <c r="E44" s="192"/>
      <c r="F44" s="192"/>
      <c r="G44" s="192"/>
      <c r="H44" s="192"/>
      <c r="I44" s="174">
        <f>SUM(D33,E33,F33,J33,L33,O33,R33,S33,T33,V33)</f>
        <v>42</v>
      </c>
      <c r="J44" s="175"/>
      <c r="K44" s="175"/>
      <c r="L44" s="175"/>
      <c r="M44" s="175"/>
      <c r="N44" s="175"/>
      <c r="O44" s="175"/>
      <c r="P44" s="175"/>
      <c r="Q44" s="175"/>
      <c r="R44" s="176"/>
      <c r="S44" s="192">
        <f>SUM(G33,H33,K33,M33,P33,Q33,U33,W33,AA33,AB33)</f>
        <v>35</v>
      </c>
      <c r="T44" s="192"/>
      <c r="U44" s="192"/>
      <c r="V44" s="192"/>
      <c r="W44" s="192"/>
      <c r="X44" s="192"/>
      <c r="Y44" s="192"/>
      <c r="Z44" s="192"/>
      <c r="AA44" s="192"/>
      <c r="AB44" s="192"/>
      <c r="AC44" s="88">
        <f>SUM(D44,I44,S44)</f>
        <v>104</v>
      </c>
      <c r="AD44" s="101"/>
    </row>
    <row r="45" spans="2:31" x14ac:dyDescent="0.25">
      <c r="B45" s="1"/>
      <c r="C45" s="98" t="s">
        <v>76</v>
      </c>
      <c r="D45" s="208">
        <f>SUM(I34,N34,X34,Y34,Z34)</f>
        <v>0</v>
      </c>
      <c r="E45" s="208"/>
      <c r="F45" s="208"/>
      <c r="G45" s="208"/>
      <c r="H45" s="208"/>
      <c r="I45" s="209">
        <f>SUM(D34,E34,F34,J34,L34,O34,R34,S34,T34,V34)</f>
        <v>0</v>
      </c>
      <c r="J45" s="210"/>
      <c r="K45" s="210"/>
      <c r="L45" s="210"/>
      <c r="M45" s="210"/>
      <c r="N45" s="210"/>
      <c r="O45" s="210"/>
      <c r="P45" s="210"/>
      <c r="Q45" s="210"/>
      <c r="R45" s="211"/>
      <c r="S45" s="208">
        <f>SUM(G34,H34,K34,M34,P34,Q34,U34,W34,AA34,AB34)</f>
        <v>1</v>
      </c>
      <c r="T45" s="208"/>
      <c r="U45" s="208"/>
      <c r="V45" s="208"/>
      <c r="W45" s="208"/>
      <c r="X45" s="208"/>
      <c r="Y45" s="208"/>
      <c r="Z45" s="208"/>
      <c r="AA45" s="208"/>
      <c r="AB45" s="208"/>
      <c r="AC45" s="100">
        <f>SUM(D45,I45,S45)</f>
        <v>1</v>
      </c>
      <c r="AD45" s="101"/>
    </row>
    <row r="46" spans="2:31" ht="15.75" customHeight="1" x14ac:dyDescent="0.25">
      <c r="B46" s="1"/>
      <c r="C46" s="28" t="s">
        <v>31</v>
      </c>
      <c r="D46" s="170">
        <f>SUM(I35,N35,X35,Y35,Z35)</f>
        <v>13</v>
      </c>
      <c r="E46" s="170"/>
      <c r="F46" s="170"/>
      <c r="G46" s="170"/>
      <c r="H46" s="170"/>
      <c r="I46" s="177">
        <f>SUM(D35,E35,F35,J35,L35,O35,R35,S35,T35,V35)</f>
        <v>37</v>
      </c>
      <c r="J46" s="178"/>
      <c r="K46" s="178"/>
      <c r="L46" s="178"/>
      <c r="M46" s="178"/>
      <c r="N46" s="178"/>
      <c r="O46" s="178"/>
      <c r="P46" s="178"/>
      <c r="Q46" s="178"/>
      <c r="R46" s="179"/>
      <c r="S46" s="170">
        <f>SUM(G35,H35,K35,M35,P35,Q35,U35,W35,AA35,AB35)</f>
        <v>43</v>
      </c>
      <c r="T46" s="170"/>
      <c r="U46" s="170"/>
      <c r="V46" s="170"/>
      <c r="W46" s="170"/>
      <c r="X46" s="170"/>
      <c r="Y46" s="170"/>
      <c r="Z46" s="170"/>
      <c r="AA46" s="170"/>
      <c r="AB46" s="170"/>
      <c r="AC46" s="89">
        <f>SUM(D46,I46,S46)</f>
        <v>93</v>
      </c>
      <c r="AD46" s="101"/>
    </row>
    <row r="47" spans="2:31" ht="18.75" x14ac:dyDescent="0.3">
      <c r="B47" s="1"/>
      <c r="C47" s="42" t="s">
        <v>32</v>
      </c>
      <c r="D47" s="191">
        <f>SUM(I36,N36,X36,Y36,Z36)</f>
        <v>0</v>
      </c>
      <c r="E47" s="191"/>
      <c r="F47" s="191"/>
      <c r="G47" s="191"/>
      <c r="H47" s="191"/>
      <c r="I47" s="171">
        <f>SUM(D36,E36,F36,J36,L36,O36,R36,S36,T36,V36)</f>
        <v>1</v>
      </c>
      <c r="J47" s="172"/>
      <c r="K47" s="172"/>
      <c r="L47" s="172"/>
      <c r="M47" s="172"/>
      <c r="N47" s="172"/>
      <c r="O47" s="172"/>
      <c r="P47" s="172"/>
      <c r="Q47" s="172"/>
      <c r="R47" s="173"/>
      <c r="S47" s="191">
        <f>SUM(G36,H36,K36,M36,P36,Q36,U36,W36,AA36,AB36)</f>
        <v>1</v>
      </c>
      <c r="T47" s="191"/>
      <c r="U47" s="191"/>
      <c r="V47" s="191"/>
      <c r="W47" s="191"/>
      <c r="X47" s="191"/>
      <c r="Y47" s="191"/>
      <c r="Z47" s="191"/>
      <c r="AA47" s="191"/>
      <c r="AB47" s="191"/>
      <c r="AC47" s="90">
        <f>SUM(D47,I47,S47)</f>
        <v>2</v>
      </c>
      <c r="AD47" s="101"/>
    </row>
    <row r="48" spans="2:31" x14ac:dyDescent="0.25">
      <c r="B48" s="1"/>
      <c r="C48" s="25" t="s">
        <v>29</v>
      </c>
      <c r="D48" s="190">
        <f>SUM(D44:H47)</f>
        <v>40</v>
      </c>
      <c r="E48" s="190"/>
      <c r="F48" s="190"/>
      <c r="G48" s="190"/>
      <c r="H48" s="190"/>
      <c r="I48" s="193">
        <f>SUM(I44:R47)</f>
        <v>80</v>
      </c>
      <c r="J48" s="194"/>
      <c r="K48" s="194"/>
      <c r="L48" s="194"/>
      <c r="M48" s="194"/>
      <c r="N48" s="194"/>
      <c r="O48" s="194"/>
      <c r="P48" s="194"/>
      <c r="Q48" s="194"/>
      <c r="R48" s="195"/>
      <c r="S48" s="190">
        <f>SUM(S44:AB47)</f>
        <v>80</v>
      </c>
      <c r="T48" s="190"/>
      <c r="U48" s="190"/>
      <c r="V48" s="190"/>
      <c r="W48" s="190"/>
      <c r="X48" s="190"/>
      <c r="Y48" s="190"/>
      <c r="Z48" s="190"/>
      <c r="AA48" s="190"/>
      <c r="AB48" s="190"/>
      <c r="AC48" s="84">
        <f>SUM(D48,I48,S48)</f>
        <v>200</v>
      </c>
      <c r="AD48" s="101"/>
    </row>
    <row r="49" spans="2:30" x14ac:dyDescent="0.25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</row>
    <row r="51" spans="2:30" ht="38.25" customHeight="1" x14ac:dyDescent="0.25">
      <c r="C51" s="63" t="s">
        <v>58</v>
      </c>
      <c r="D51" s="47" t="s">
        <v>37</v>
      </c>
      <c r="E51" s="48" t="s">
        <v>28</v>
      </c>
      <c r="F51" s="49" t="s">
        <v>33</v>
      </c>
    </row>
    <row r="52" spans="2:30" x14ac:dyDescent="0.25">
      <c r="C52" s="27" t="s">
        <v>35</v>
      </c>
      <c r="D52" s="37">
        <f>D44/$D$48</f>
        <v>0.67500000000000004</v>
      </c>
      <c r="E52" s="37">
        <f>I44/$I$48</f>
        <v>0.52500000000000002</v>
      </c>
      <c r="F52" s="37">
        <f>S44/$S$48</f>
        <v>0.4375</v>
      </c>
    </row>
    <row r="53" spans="2:30" x14ac:dyDescent="0.25">
      <c r="C53" s="108" t="s">
        <v>74</v>
      </c>
      <c r="D53" s="37">
        <f>D45/$D$48</f>
        <v>0</v>
      </c>
      <c r="E53" s="37">
        <f>I45/$I$48</f>
        <v>0</v>
      </c>
      <c r="F53" s="37">
        <f>S45/$S$48</f>
        <v>1.2500000000000001E-2</v>
      </c>
    </row>
    <row r="54" spans="2:30" x14ac:dyDescent="0.25">
      <c r="C54" s="75" t="s">
        <v>56</v>
      </c>
      <c r="D54" s="40">
        <f>D46/$D$48</f>
        <v>0.32500000000000001</v>
      </c>
      <c r="E54" s="40">
        <f>I46/$I$48</f>
        <v>0.46250000000000002</v>
      </c>
      <c r="F54" s="40">
        <f>S46/$S$48</f>
        <v>0.53749999999999998</v>
      </c>
    </row>
    <row r="55" spans="2:30" ht="18.75" x14ac:dyDescent="0.3">
      <c r="C55" s="42" t="s">
        <v>32</v>
      </c>
      <c r="D55" s="16">
        <f>D47/$D$48</f>
        <v>0</v>
      </c>
      <c r="E55" s="16">
        <f>I47/$I$48</f>
        <v>1.2500000000000001E-2</v>
      </c>
      <c r="F55" s="16">
        <f>S47/$S$48</f>
        <v>1.2500000000000001E-2</v>
      </c>
    </row>
    <row r="56" spans="2:30" x14ac:dyDescent="0.25">
      <c r="D56" s="109">
        <f>SUM(D52:D55)</f>
        <v>1</v>
      </c>
      <c r="E56" s="109">
        <f>SUM(E52:E55)</f>
        <v>1</v>
      </c>
      <c r="F56" s="109">
        <f>SUM(F52:F55)</f>
        <v>1</v>
      </c>
    </row>
    <row r="57" spans="2:30" ht="150.75" customHeight="1" x14ac:dyDescent="0.25"/>
    <row r="74" spans="3:29" ht="18.75" x14ac:dyDescent="0.3">
      <c r="C74" s="180" t="s">
        <v>71</v>
      </c>
      <c r="D74" s="180"/>
      <c r="E74" s="180"/>
      <c r="F74" s="180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</row>
    <row r="75" spans="3:29" ht="29.25" customHeight="1" x14ac:dyDescent="0.25">
      <c r="C75" s="201" t="s">
        <v>83</v>
      </c>
      <c r="D75" s="202"/>
      <c r="E75" s="202"/>
      <c r="F75" s="203"/>
      <c r="G75" s="206" t="s">
        <v>150</v>
      </c>
      <c r="H75" s="206"/>
      <c r="I75" s="206"/>
      <c r="J75" s="206"/>
      <c r="K75" s="206"/>
      <c r="L75" s="206"/>
      <c r="M75" s="206"/>
      <c r="N75" s="206"/>
      <c r="O75" s="206"/>
      <c r="P75" s="206"/>
      <c r="Q75" s="206"/>
      <c r="R75" s="206"/>
      <c r="S75" s="206"/>
      <c r="T75" s="206"/>
      <c r="U75" s="206"/>
      <c r="V75" s="206"/>
      <c r="W75" s="206"/>
      <c r="X75" s="206"/>
      <c r="Y75" s="206"/>
      <c r="Z75" s="206"/>
      <c r="AA75" s="206"/>
      <c r="AB75" s="206"/>
      <c r="AC75" s="207"/>
    </row>
    <row r="76" spans="3:29" ht="27" customHeight="1" x14ac:dyDescent="0.25">
      <c r="C76" s="181" t="s">
        <v>80</v>
      </c>
      <c r="D76" s="181"/>
      <c r="E76" s="181"/>
      <c r="F76" s="181"/>
      <c r="G76" s="204"/>
      <c r="H76" s="204"/>
      <c r="I76" s="204"/>
      <c r="J76" s="204"/>
      <c r="K76" s="204"/>
      <c r="L76" s="204"/>
      <c r="M76" s="204"/>
      <c r="N76" s="204"/>
      <c r="O76" s="204"/>
      <c r="P76" s="204"/>
      <c r="Q76" s="204"/>
      <c r="R76" s="204"/>
      <c r="S76" s="204"/>
      <c r="T76" s="204"/>
      <c r="U76" s="204"/>
      <c r="V76" s="204"/>
      <c r="W76" s="204"/>
      <c r="X76" s="204"/>
      <c r="Y76" s="204"/>
      <c r="Z76" s="204"/>
      <c r="AA76" s="204"/>
      <c r="AB76" s="204"/>
      <c r="AC76" s="205"/>
    </row>
    <row r="77" spans="3:29" ht="34.5" customHeight="1" x14ac:dyDescent="0.25">
      <c r="C77" s="181" t="s">
        <v>82</v>
      </c>
      <c r="D77" s="181"/>
      <c r="E77" s="181"/>
      <c r="F77" s="181"/>
      <c r="G77" s="182"/>
      <c r="H77" s="182"/>
      <c r="I77" s="182"/>
      <c r="J77" s="182"/>
      <c r="K77" s="182"/>
      <c r="L77" s="182"/>
      <c r="M77" s="182"/>
      <c r="N77" s="182"/>
      <c r="O77" s="182"/>
      <c r="P77" s="182"/>
      <c r="Q77" s="182"/>
      <c r="R77" s="182"/>
      <c r="S77" s="182"/>
      <c r="T77" s="182"/>
      <c r="U77" s="182"/>
      <c r="V77" s="182"/>
      <c r="W77" s="182"/>
      <c r="X77" s="182"/>
      <c r="Y77" s="182"/>
      <c r="Z77" s="182"/>
      <c r="AA77" s="182"/>
      <c r="AB77" s="182"/>
      <c r="AC77" s="183"/>
    </row>
    <row r="78" spans="3:29" ht="28.5" customHeight="1" x14ac:dyDescent="0.25">
      <c r="C78" s="181" t="s">
        <v>70</v>
      </c>
      <c r="D78" s="181"/>
      <c r="E78" s="181"/>
      <c r="F78" s="181"/>
      <c r="G78" s="182"/>
      <c r="H78" s="182"/>
      <c r="I78" s="182"/>
      <c r="J78" s="182"/>
      <c r="K78" s="182"/>
      <c r="L78" s="182"/>
      <c r="M78" s="182"/>
      <c r="N78" s="182"/>
      <c r="O78" s="182"/>
      <c r="P78" s="182"/>
      <c r="Q78" s="182"/>
      <c r="R78" s="182"/>
      <c r="S78" s="182"/>
      <c r="T78" s="182"/>
      <c r="U78" s="182"/>
      <c r="V78" s="182"/>
      <c r="W78" s="182"/>
      <c r="X78" s="182"/>
      <c r="Y78" s="182"/>
      <c r="Z78" s="182"/>
      <c r="AA78" s="182"/>
      <c r="AB78" s="182"/>
      <c r="AC78" s="183"/>
    </row>
    <row r="79" spans="3:29" ht="33" customHeight="1" x14ac:dyDescent="0.25">
      <c r="C79" s="181" t="s">
        <v>81</v>
      </c>
      <c r="D79" s="181"/>
      <c r="E79" s="181"/>
      <c r="F79" s="181"/>
      <c r="G79" s="182" t="s">
        <v>151</v>
      </c>
      <c r="H79" s="182"/>
      <c r="I79" s="182"/>
      <c r="J79" s="182"/>
      <c r="K79" s="182"/>
      <c r="L79" s="182"/>
      <c r="M79" s="182"/>
      <c r="N79" s="182"/>
      <c r="O79" s="182"/>
      <c r="P79" s="182"/>
      <c r="Q79" s="182"/>
      <c r="R79" s="182"/>
      <c r="S79" s="182"/>
      <c r="T79" s="182"/>
      <c r="U79" s="182"/>
      <c r="V79" s="182"/>
      <c r="W79" s="182"/>
      <c r="X79" s="182"/>
      <c r="Y79" s="182"/>
      <c r="Z79" s="182"/>
      <c r="AA79" s="182"/>
      <c r="AB79" s="182"/>
      <c r="AC79" s="183"/>
    </row>
    <row r="80" spans="3:29" ht="26.25" customHeight="1" x14ac:dyDescent="0.25">
      <c r="C80" s="181" t="s">
        <v>77</v>
      </c>
      <c r="D80" s="181"/>
      <c r="E80" s="181"/>
      <c r="F80" s="181"/>
      <c r="G80" s="182" t="s">
        <v>145</v>
      </c>
      <c r="H80" s="182"/>
      <c r="I80" s="182"/>
      <c r="J80" s="182"/>
      <c r="K80" s="182"/>
      <c r="L80" s="182"/>
      <c r="M80" s="182"/>
      <c r="N80" s="182"/>
      <c r="O80" s="182"/>
      <c r="P80" s="182"/>
      <c r="Q80" s="182"/>
      <c r="R80" s="182"/>
      <c r="S80" s="182"/>
      <c r="T80" s="182"/>
      <c r="U80" s="182"/>
      <c r="V80" s="182"/>
      <c r="W80" s="182"/>
      <c r="X80" s="182"/>
      <c r="Y80" s="182"/>
      <c r="Z80" s="182"/>
      <c r="AA80" s="182"/>
      <c r="AB80" s="182"/>
      <c r="AC80" s="183"/>
    </row>
    <row r="82" spans="3:3" x14ac:dyDescent="0.25">
      <c r="C82" s="143"/>
    </row>
  </sheetData>
  <mergeCells count="47">
    <mergeCell ref="C80:F80"/>
    <mergeCell ref="G80:AC80"/>
    <mergeCell ref="S42:AB42"/>
    <mergeCell ref="I42:R42"/>
    <mergeCell ref="S44:AB44"/>
    <mergeCell ref="D47:H47"/>
    <mergeCell ref="D48:H48"/>
    <mergeCell ref="D46:H46"/>
    <mergeCell ref="D42:H42"/>
    <mergeCell ref="D44:H44"/>
    <mergeCell ref="D45:H45"/>
    <mergeCell ref="S46:AB46"/>
    <mergeCell ref="S47:AB47"/>
    <mergeCell ref="S48:AB48"/>
    <mergeCell ref="I44:R44"/>
    <mergeCell ref="I46:R46"/>
    <mergeCell ref="G76:AC76"/>
    <mergeCell ref="C2:AE2"/>
    <mergeCell ref="D7:O7"/>
    <mergeCell ref="D8:O8"/>
    <mergeCell ref="Q8:U8"/>
    <mergeCell ref="W8:X8"/>
    <mergeCell ref="AH12:AI12"/>
    <mergeCell ref="D41:AB41"/>
    <mergeCell ref="B10:C10"/>
    <mergeCell ref="D10:H10"/>
    <mergeCell ref="I10:M10"/>
    <mergeCell ref="N10:R10"/>
    <mergeCell ref="S10:W10"/>
    <mergeCell ref="X10:AB10"/>
    <mergeCell ref="AC10:AF10"/>
    <mergeCell ref="C78:F78"/>
    <mergeCell ref="G78:AC78"/>
    <mergeCell ref="C79:F79"/>
    <mergeCell ref="G79:AC79"/>
    <mergeCell ref="Q7:U7"/>
    <mergeCell ref="W7:X7"/>
    <mergeCell ref="I47:R47"/>
    <mergeCell ref="I48:R48"/>
    <mergeCell ref="S45:AB45"/>
    <mergeCell ref="I45:R45"/>
    <mergeCell ref="C77:F77"/>
    <mergeCell ref="G77:AC77"/>
    <mergeCell ref="C74:AC74"/>
    <mergeCell ref="C75:F75"/>
    <mergeCell ref="G75:AC75"/>
    <mergeCell ref="C76:F76"/>
  </mergeCells>
  <dataValidations count="1">
    <dataValidation type="list" allowBlank="1" showInputMessage="1" showErrorMessage="1" sqref="D12:AB19" xr:uid="{4F640C02-E9DD-DE47-B336-CF778DE3BB77}">
      <formula1>$AI$13:$AI$16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C1:AI66"/>
  <sheetViews>
    <sheetView topLeftCell="E64" zoomScale="93" zoomScaleNormal="93" workbookViewId="0">
      <selection activeCell="E1" sqref="C1:AF75"/>
    </sheetView>
  </sheetViews>
  <sheetFormatPr baseColWidth="10" defaultRowHeight="15" x14ac:dyDescent="0.25"/>
  <cols>
    <col min="1" max="1" width="4.42578125" customWidth="1"/>
    <col min="2" max="2" width="0" hidden="1" customWidth="1"/>
    <col min="3" max="3" width="4.7109375" customWidth="1"/>
    <col min="4" max="4" width="41.42578125" customWidth="1"/>
    <col min="5" max="29" width="6.28515625" customWidth="1"/>
    <col min="30" max="30" width="13.7109375" customWidth="1"/>
    <col min="31" max="31" width="15.7109375" customWidth="1"/>
    <col min="32" max="32" width="12.28515625" customWidth="1"/>
    <col min="33" max="33" width="3.42578125" customWidth="1"/>
    <col min="34" max="34" width="21.7109375" customWidth="1"/>
  </cols>
  <sheetData>
    <row r="1" spans="3:35" x14ac:dyDescent="0.25"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</row>
    <row r="2" spans="3:35" ht="31.5" x14ac:dyDescent="0.5">
      <c r="D2" s="214" t="s">
        <v>61</v>
      </c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  <c r="AE2" s="214"/>
    </row>
    <row r="7" spans="3:35" ht="22.15" customHeight="1" x14ac:dyDescent="0.35">
      <c r="D7" s="135" t="s">
        <v>68</v>
      </c>
      <c r="E7" s="158" t="s">
        <v>97</v>
      </c>
      <c r="F7" s="159"/>
      <c r="G7" s="159"/>
      <c r="H7" s="159"/>
      <c r="I7" s="159"/>
      <c r="J7" s="159"/>
      <c r="K7" s="159"/>
      <c r="L7" s="159"/>
      <c r="M7" s="159"/>
      <c r="N7" s="159"/>
      <c r="O7" s="159"/>
      <c r="P7" s="160"/>
      <c r="R7" s="157" t="s">
        <v>69</v>
      </c>
      <c r="S7" s="157"/>
      <c r="T7" s="157"/>
      <c r="U7" s="157"/>
      <c r="V7" s="157"/>
      <c r="X7" s="153">
        <v>8</v>
      </c>
      <c r="Y7" s="154"/>
      <c r="AD7" s="146"/>
    </row>
    <row r="8" spans="3:35" ht="22.15" customHeight="1" x14ac:dyDescent="0.35">
      <c r="D8" s="136" t="s">
        <v>47</v>
      </c>
      <c r="E8" s="156" t="s">
        <v>99</v>
      </c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156"/>
      <c r="Q8" s="56"/>
      <c r="R8" s="157" t="s">
        <v>78</v>
      </c>
      <c r="S8" s="157"/>
      <c r="T8" s="157"/>
      <c r="U8" s="157"/>
      <c r="V8" s="157"/>
      <c r="X8" s="153" t="s">
        <v>98</v>
      </c>
      <c r="Y8" s="154"/>
      <c r="Z8" s="68"/>
      <c r="AA8" s="68"/>
      <c r="AD8" s="250"/>
      <c r="AE8" s="250"/>
      <c r="AF8" s="250"/>
      <c r="AG8" s="250"/>
      <c r="AH8" s="250"/>
    </row>
    <row r="9" spans="3:35" x14ac:dyDescent="0.2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  <c r="Q9" s="56"/>
    </row>
    <row r="10" spans="3:35" ht="44.25" customHeight="1" x14ac:dyDescent="0.25">
      <c r="C10" s="216" t="s">
        <v>89</v>
      </c>
      <c r="D10" s="217"/>
      <c r="E10" s="221" t="s">
        <v>84</v>
      </c>
      <c r="F10" s="222"/>
      <c r="G10" s="222"/>
      <c r="H10" s="222"/>
      <c r="I10" s="223"/>
      <c r="J10" s="221" t="s">
        <v>85</v>
      </c>
      <c r="K10" s="222"/>
      <c r="L10" s="222"/>
      <c r="M10" s="222"/>
      <c r="N10" s="223"/>
      <c r="O10" s="221" t="s">
        <v>86</v>
      </c>
      <c r="P10" s="222"/>
      <c r="Q10" s="222"/>
      <c r="R10" s="222"/>
      <c r="S10" s="223"/>
      <c r="T10" s="221" t="s">
        <v>87</v>
      </c>
      <c r="U10" s="222"/>
      <c r="V10" s="222"/>
      <c r="W10" s="222"/>
      <c r="X10" s="223"/>
      <c r="Y10" s="221" t="s">
        <v>88</v>
      </c>
      <c r="Z10" s="222"/>
      <c r="AA10" s="222"/>
      <c r="AB10" s="222"/>
      <c r="AC10" s="223"/>
      <c r="AD10" s="215" t="s">
        <v>41</v>
      </c>
      <c r="AE10" s="215"/>
      <c r="AF10" s="215"/>
    </row>
    <row r="11" spans="3:35" ht="16.5" thickBot="1" x14ac:dyDescent="0.3">
      <c r="C11" s="58" t="s">
        <v>40</v>
      </c>
      <c r="D11" s="59" t="s">
        <v>39</v>
      </c>
      <c r="E11" s="82" t="s">
        <v>1</v>
      </c>
      <c r="F11" s="82" t="s">
        <v>2</v>
      </c>
      <c r="G11" s="82" t="s">
        <v>3</v>
      </c>
      <c r="H11" s="82" t="s">
        <v>4</v>
      </c>
      <c r="I11" s="82" t="s">
        <v>5</v>
      </c>
      <c r="J11" s="82" t="s">
        <v>6</v>
      </c>
      <c r="K11" s="82" t="s">
        <v>7</v>
      </c>
      <c r="L11" s="82" t="s">
        <v>8</v>
      </c>
      <c r="M11" s="82" t="s">
        <v>9</v>
      </c>
      <c r="N11" s="82" t="s">
        <v>10</v>
      </c>
      <c r="O11" s="82" t="s">
        <v>11</v>
      </c>
      <c r="P11" s="82" t="s">
        <v>12</v>
      </c>
      <c r="Q11" s="82" t="s">
        <v>13</v>
      </c>
      <c r="R11" s="83" t="s">
        <v>14</v>
      </c>
      <c r="S11" s="83" t="s">
        <v>15</v>
      </c>
      <c r="T11" s="83" t="s">
        <v>16</v>
      </c>
      <c r="U11" s="83" t="s">
        <v>17</v>
      </c>
      <c r="V11" s="83" t="s">
        <v>18</v>
      </c>
      <c r="W11" s="83" t="s">
        <v>19</v>
      </c>
      <c r="X11" s="83" t="s">
        <v>20</v>
      </c>
      <c r="Y11" s="83" t="s">
        <v>21</v>
      </c>
      <c r="Z11" s="83" t="s">
        <v>22</v>
      </c>
      <c r="AA11" s="83" t="s">
        <v>23</v>
      </c>
      <c r="AB11" s="83" t="s">
        <v>24</v>
      </c>
      <c r="AC11" s="83" t="s">
        <v>25</v>
      </c>
      <c r="AD11" s="122" t="s">
        <v>54</v>
      </c>
      <c r="AE11" s="124" t="s">
        <v>42</v>
      </c>
      <c r="AF11" s="126" t="s">
        <v>53</v>
      </c>
    </row>
    <row r="12" spans="3:35" ht="19.899999999999999" customHeight="1" x14ac:dyDescent="0.25">
      <c r="C12" s="57">
        <v>1</v>
      </c>
      <c r="D12" s="55" t="s">
        <v>118</v>
      </c>
      <c r="E12" s="64" t="s">
        <v>44</v>
      </c>
      <c r="F12" s="64" t="s">
        <v>51</v>
      </c>
      <c r="G12" s="64" t="s">
        <v>51</v>
      </c>
      <c r="H12" s="64" t="s">
        <v>44</v>
      </c>
      <c r="I12" s="64" t="s">
        <v>51</v>
      </c>
      <c r="J12" s="64" t="s">
        <v>51</v>
      </c>
      <c r="K12" s="64" t="s">
        <v>44</v>
      </c>
      <c r="L12" s="64" t="s">
        <v>44</v>
      </c>
      <c r="M12" s="64" t="s">
        <v>51</v>
      </c>
      <c r="N12" s="64" t="s">
        <v>44</v>
      </c>
      <c r="O12" s="64" t="s">
        <v>51</v>
      </c>
      <c r="P12" s="64" t="s">
        <v>51</v>
      </c>
      <c r="Q12" s="64" t="s">
        <v>51</v>
      </c>
      <c r="R12" s="64" t="s">
        <v>51</v>
      </c>
      <c r="S12" s="64" t="s">
        <v>44</v>
      </c>
      <c r="T12" s="64" t="s">
        <v>51</v>
      </c>
      <c r="U12" s="64" t="s">
        <v>51</v>
      </c>
      <c r="V12" s="64" t="s">
        <v>44</v>
      </c>
      <c r="W12" s="64" t="s">
        <v>51</v>
      </c>
      <c r="X12" s="64" t="s">
        <v>51</v>
      </c>
      <c r="Y12" s="64" t="s">
        <v>51</v>
      </c>
      <c r="Z12" s="64" t="s">
        <v>51</v>
      </c>
      <c r="AA12" s="64" t="s">
        <v>51</v>
      </c>
      <c r="AB12" s="64" t="s">
        <v>44</v>
      </c>
      <c r="AC12" s="64" t="s">
        <v>51</v>
      </c>
      <c r="AD12" s="123">
        <f>COUNTIF(E12:AC12,"✔")</f>
        <v>17</v>
      </c>
      <c r="AE12" s="125">
        <f>COUNTIF(E12:AC12,"X")</f>
        <v>8</v>
      </c>
      <c r="AF12" s="127">
        <f>COUNTIF(E12:AC12,"–")</f>
        <v>0</v>
      </c>
      <c r="AH12" s="151" t="s">
        <v>46</v>
      </c>
      <c r="AI12" s="152"/>
    </row>
    <row r="13" spans="3:35" ht="19.899999999999999" customHeight="1" x14ac:dyDescent="0.25">
      <c r="C13" s="57">
        <v>2</v>
      </c>
      <c r="D13" s="55" t="s">
        <v>119</v>
      </c>
      <c r="E13" s="64" t="s">
        <v>44</v>
      </c>
      <c r="F13" s="64" t="s">
        <v>51</v>
      </c>
      <c r="G13" s="64" t="s">
        <v>51</v>
      </c>
      <c r="H13" s="64" t="s">
        <v>51</v>
      </c>
      <c r="I13" s="64" t="s">
        <v>51</v>
      </c>
      <c r="J13" s="64" t="s">
        <v>51</v>
      </c>
      <c r="K13" s="64" t="s">
        <v>44</v>
      </c>
      <c r="L13" s="64" t="s">
        <v>51</v>
      </c>
      <c r="M13" s="64" t="s">
        <v>44</v>
      </c>
      <c r="N13" s="64" t="s">
        <v>44</v>
      </c>
      <c r="O13" s="64" t="s">
        <v>51</v>
      </c>
      <c r="P13" s="64" t="s">
        <v>51</v>
      </c>
      <c r="Q13" s="64" t="s">
        <v>51</v>
      </c>
      <c r="R13" s="64" t="s">
        <v>51</v>
      </c>
      <c r="S13" s="64" t="s">
        <v>44</v>
      </c>
      <c r="T13" s="64" t="s">
        <v>44</v>
      </c>
      <c r="U13" s="64" t="s">
        <v>51</v>
      </c>
      <c r="V13" s="64" t="s">
        <v>51</v>
      </c>
      <c r="W13" s="64" t="s">
        <v>51</v>
      </c>
      <c r="X13" s="64" t="s">
        <v>44</v>
      </c>
      <c r="Y13" s="64" t="s">
        <v>51</v>
      </c>
      <c r="Z13" s="64" t="s">
        <v>44</v>
      </c>
      <c r="AA13" s="64" t="s">
        <v>51</v>
      </c>
      <c r="AB13" s="64" t="s">
        <v>51</v>
      </c>
      <c r="AC13" s="64" t="s">
        <v>44</v>
      </c>
      <c r="AD13" s="123">
        <f t="shared" ref="AD13:AD19" si="0">COUNTIF(E13:AC13,"✔")</f>
        <v>16</v>
      </c>
      <c r="AE13" s="125">
        <f t="shared" ref="AE13:AE19" si="1">COUNTIF(E13:AC13,"X")</f>
        <v>9</v>
      </c>
      <c r="AF13" s="127">
        <f t="shared" ref="AF13:AF19" si="2">COUNTIF(E13:AC13,"–")</f>
        <v>0</v>
      </c>
      <c r="AH13" s="78" t="s">
        <v>48</v>
      </c>
      <c r="AI13" s="71" t="s">
        <v>51</v>
      </c>
    </row>
    <row r="14" spans="3:35" ht="19.899999999999999" customHeight="1" x14ac:dyDescent="0.25">
      <c r="C14" s="57">
        <v>3</v>
      </c>
      <c r="D14" s="55" t="s">
        <v>120</v>
      </c>
      <c r="E14" s="64" t="s">
        <v>51</v>
      </c>
      <c r="F14" s="64" t="s">
        <v>44</v>
      </c>
      <c r="G14" s="64" t="s">
        <v>51</v>
      </c>
      <c r="H14" s="64" t="s">
        <v>44</v>
      </c>
      <c r="I14" s="64" t="s">
        <v>44</v>
      </c>
      <c r="J14" s="64" t="s">
        <v>51</v>
      </c>
      <c r="K14" s="64" t="s">
        <v>51</v>
      </c>
      <c r="L14" s="64" t="s">
        <v>51</v>
      </c>
      <c r="M14" s="64" t="s">
        <v>44</v>
      </c>
      <c r="N14" s="64" t="s">
        <v>44</v>
      </c>
      <c r="O14" s="64" t="s">
        <v>44</v>
      </c>
      <c r="P14" s="64" t="s">
        <v>51</v>
      </c>
      <c r="Q14" s="64" t="s">
        <v>51</v>
      </c>
      <c r="R14" s="64" t="s">
        <v>44</v>
      </c>
      <c r="S14" s="64" t="s">
        <v>44</v>
      </c>
      <c r="T14" s="64" t="s">
        <v>44</v>
      </c>
      <c r="U14" s="64" t="s">
        <v>44</v>
      </c>
      <c r="V14" s="64" t="s">
        <v>44</v>
      </c>
      <c r="W14" s="64" t="s">
        <v>51</v>
      </c>
      <c r="X14" s="64" t="s">
        <v>51</v>
      </c>
      <c r="Y14" s="64" t="s">
        <v>51</v>
      </c>
      <c r="Z14" s="64" t="s">
        <v>51</v>
      </c>
      <c r="AA14" s="64" t="s">
        <v>44</v>
      </c>
      <c r="AB14" s="64" t="s">
        <v>44</v>
      </c>
      <c r="AC14" s="64" t="s">
        <v>44</v>
      </c>
      <c r="AD14" s="123">
        <f t="shared" si="0"/>
        <v>11</v>
      </c>
      <c r="AE14" s="125">
        <f t="shared" si="1"/>
        <v>14</v>
      </c>
      <c r="AF14" s="127">
        <f t="shared" si="2"/>
        <v>0</v>
      </c>
      <c r="AH14" s="78" t="s">
        <v>49</v>
      </c>
      <c r="AI14" s="72" t="s">
        <v>44</v>
      </c>
    </row>
    <row r="15" spans="3:35" ht="19.899999999999999" customHeight="1" thickBot="1" x14ac:dyDescent="0.3">
      <c r="C15" s="57">
        <v>4</v>
      </c>
      <c r="D15" s="55" t="s">
        <v>121</v>
      </c>
      <c r="E15" s="64" t="s">
        <v>51</v>
      </c>
      <c r="F15" s="64" t="s">
        <v>51</v>
      </c>
      <c r="G15" s="64" t="s">
        <v>44</v>
      </c>
      <c r="H15" s="64" t="s">
        <v>44</v>
      </c>
      <c r="I15" s="64" t="s">
        <v>51</v>
      </c>
      <c r="J15" s="64" t="s">
        <v>51</v>
      </c>
      <c r="K15" s="64" t="s">
        <v>51</v>
      </c>
      <c r="L15" s="64" t="s">
        <v>51</v>
      </c>
      <c r="M15" s="64" t="s">
        <v>44</v>
      </c>
      <c r="N15" s="64" t="s">
        <v>44</v>
      </c>
      <c r="O15" s="64" t="s">
        <v>51</v>
      </c>
      <c r="P15" s="64" t="s">
        <v>51</v>
      </c>
      <c r="Q15" s="64" t="s">
        <v>44</v>
      </c>
      <c r="R15" s="64" t="s">
        <v>44</v>
      </c>
      <c r="S15" s="64" t="s">
        <v>51</v>
      </c>
      <c r="T15" s="64" t="s">
        <v>51</v>
      </c>
      <c r="U15" s="64" t="s">
        <v>44</v>
      </c>
      <c r="V15" s="64" t="s">
        <v>44</v>
      </c>
      <c r="W15" s="64" t="s">
        <v>51</v>
      </c>
      <c r="X15" s="64" t="s">
        <v>51</v>
      </c>
      <c r="Y15" s="64" t="s">
        <v>44</v>
      </c>
      <c r="Z15" s="64" t="s">
        <v>44</v>
      </c>
      <c r="AA15" s="64" t="s">
        <v>44</v>
      </c>
      <c r="AB15" s="64" t="s">
        <v>51</v>
      </c>
      <c r="AC15" s="64" t="s">
        <v>44</v>
      </c>
      <c r="AD15" s="123">
        <f t="shared" si="0"/>
        <v>13</v>
      </c>
      <c r="AE15" s="125">
        <f t="shared" si="1"/>
        <v>12</v>
      </c>
      <c r="AF15" s="127">
        <f t="shared" si="2"/>
        <v>0</v>
      </c>
      <c r="AH15" s="79" t="s">
        <v>50</v>
      </c>
      <c r="AI15" s="74" t="s">
        <v>52</v>
      </c>
    </row>
    <row r="16" spans="3:35" ht="19.899999999999999" customHeight="1" x14ac:dyDescent="0.25">
      <c r="C16" s="57">
        <v>5</v>
      </c>
      <c r="D16" s="55" t="s">
        <v>122</v>
      </c>
      <c r="E16" s="64" t="s">
        <v>44</v>
      </c>
      <c r="F16" s="64" t="s">
        <v>51</v>
      </c>
      <c r="G16" s="64" t="s">
        <v>44</v>
      </c>
      <c r="H16" s="64" t="s">
        <v>51</v>
      </c>
      <c r="I16" s="64" t="s">
        <v>51</v>
      </c>
      <c r="J16" s="64" t="s">
        <v>51</v>
      </c>
      <c r="K16" s="64" t="s">
        <v>44</v>
      </c>
      <c r="L16" s="64" t="s">
        <v>51</v>
      </c>
      <c r="M16" s="64" t="s">
        <v>44</v>
      </c>
      <c r="N16" s="64" t="s">
        <v>44</v>
      </c>
      <c r="O16" s="64" t="s">
        <v>51</v>
      </c>
      <c r="P16" s="64" t="s">
        <v>51</v>
      </c>
      <c r="Q16" s="64" t="s">
        <v>51</v>
      </c>
      <c r="R16" s="64" t="s">
        <v>44</v>
      </c>
      <c r="S16" s="64" t="s">
        <v>44</v>
      </c>
      <c r="T16" s="64" t="s">
        <v>51</v>
      </c>
      <c r="U16" s="64" t="s">
        <v>44</v>
      </c>
      <c r="V16" s="64" t="s">
        <v>44</v>
      </c>
      <c r="W16" s="64" t="s">
        <v>51</v>
      </c>
      <c r="X16" s="64" t="s">
        <v>51</v>
      </c>
      <c r="Y16" s="64" t="s">
        <v>51</v>
      </c>
      <c r="Z16" s="64" t="s">
        <v>51</v>
      </c>
      <c r="AA16" s="64" t="s">
        <v>44</v>
      </c>
      <c r="AB16" s="64" t="s">
        <v>51</v>
      </c>
      <c r="AC16" s="64" t="s">
        <v>44</v>
      </c>
      <c r="AD16" s="123">
        <f t="shared" si="0"/>
        <v>14</v>
      </c>
      <c r="AE16" s="125">
        <f t="shared" si="1"/>
        <v>11</v>
      </c>
      <c r="AF16" s="127">
        <f t="shared" si="2"/>
        <v>0</v>
      </c>
      <c r="AH16" s="62"/>
    </row>
    <row r="17" spans="3:32" ht="19.899999999999999" customHeight="1" x14ac:dyDescent="0.25">
      <c r="C17" s="57">
        <v>6</v>
      </c>
      <c r="D17" s="55" t="s">
        <v>123</v>
      </c>
      <c r="E17" s="64" t="s">
        <v>51</v>
      </c>
      <c r="F17" s="64" t="s">
        <v>51</v>
      </c>
      <c r="G17" s="64" t="s">
        <v>44</v>
      </c>
      <c r="H17" s="64" t="s">
        <v>44</v>
      </c>
      <c r="I17" s="64" t="s">
        <v>44</v>
      </c>
      <c r="J17" s="64" t="s">
        <v>51</v>
      </c>
      <c r="K17" s="64" t="s">
        <v>44</v>
      </c>
      <c r="L17" s="64" t="s">
        <v>51</v>
      </c>
      <c r="M17" s="64" t="s">
        <v>44</v>
      </c>
      <c r="N17" s="64" t="s">
        <v>44</v>
      </c>
      <c r="O17" s="64" t="s">
        <v>51</v>
      </c>
      <c r="P17" s="64" t="s">
        <v>51</v>
      </c>
      <c r="Q17" s="64" t="s">
        <v>44</v>
      </c>
      <c r="R17" s="64" t="s">
        <v>51</v>
      </c>
      <c r="S17" s="64" t="s">
        <v>51</v>
      </c>
      <c r="T17" s="64" t="s">
        <v>51</v>
      </c>
      <c r="U17" s="64" t="s">
        <v>44</v>
      </c>
      <c r="V17" s="64" t="s">
        <v>51</v>
      </c>
      <c r="W17" s="64" t="s">
        <v>51</v>
      </c>
      <c r="X17" s="64" t="s">
        <v>44</v>
      </c>
      <c r="Y17" s="64" t="s">
        <v>51</v>
      </c>
      <c r="Z17" s="64" t="s">
        <v>44</v>
      </c>
      <c r="AA17" s="64" t="s">
        <v>51</v>
      </c>
      <c r="AB17" s="64" t="s">
        <v>44</v>
      </c>
      <c r="AC17" s="64" t="s">
        <v>44</v>
      </c>
      <c r="AD17" s="123">
        <f t="shared" si="0"/>
        <v>13</v>
      </c>
      <c r="AE17" s="125">
        <f t="shared" si="1"/>
        <v>12</v>
      </c>
      <c r="AF17" s="127">
        <f t="shared" si="2"/>
        <v>0</v>
      </c>
    </row>
    <row r="18" spans="3:32" ht="19.899999999999999" customHeight="1" x14ac:dyDescent="0.25">
      <c r="C18" s="57">
        <v>7</v>
      </c>
      <c r="D18" s="55" t="s">
        <v>124</v>
      </c>
      <c r="E18" s="64" t="s">
        <v>51</v>
      </c>
      <c r="F18" s="64" t="s">
        <v>51</v>
      </c>
      <c r="G18" s="64" t="s">
        <v>44</v>
      </c>
      <c r="H18" s="64" t="s">
        <v>44</v>
      </c>
      <c r="I18" s="64" t="s">
        <v>44</v>
      </c>
      <c r="J18" s="64" t="s">
        <v>51</v>
      </c>
      <c r="K18" s="64" t="s">
        <v>51</v>
      </c>
      <c r="L18" s="64" t="s">
        <v>51</v>
      </c>
      <c r="M18" s="64" t="s">
        <v>44</v>
      </c>
      <c r="N18" s="64" t="s">
        <v>51</v>
      </c>
      <c r="O18" s="64" t="s">
        <v>51</v>
      </c>
      <c r="P18" s="64" t="s">
        <v>51</v>
      </c>
      <c r="Q18" s="64" t="s">
        <v>44</v>
      </c>
      <c r="R18" s="64" t="s">
        <v>51</v>
      </c>
      <c r="S18" s="64" t="s">
        <v>44</v>
      </c>
      <c r="T18" s="64" t="s">
        <v>51</v>
      </c>
      <c r="U18" s="64" t="s">
        <v>51</v>
      </c>
      <c r="V18" s="64" t="s">
        <v>44</v>
      </c>
      <c r="W18" s="64" t="s">
        <v>51</v>
      </c>
      <c r="X18" s="64" t="s">
        <v>44</v>
      </c>
      <c r="Y18" s="64" t="s">
        <v>51</v>
      </c>
      <c r="Z18" s="64" t="s">
        <v>44</v>
      </c>
      <c r="AA18" s="64" t="s">
        <v>51</v>
      </c>
      <c r="AB18" s="64" t="s">
        <v>44</v>
      </c>
      <c r="AC18" s="64" t="s">
        <v>44</v>
      </c>
      <c r="AD18" s="123">
        <f t="shared" si="0"/>
        <v>14</v>
      </c>
      <c r="AE18" s="125">
        <f t="shared" si="1"/>
        <v>11</v>
      </c>
      <c r="AF18" s="127">
        <f t="shared" si="2"/>
        <v>0</v>
      </c>
    </row>
    <row r="19" spans="3:32" ht="19.899999999999999" customHeight="1" x14ac:dyDescent="0.25">
      <c r="C19" s="57">
        <v>8</v>
      </c>
      <c r="D19" s="55" t="s">
        <v>125</v>
      </c>
      <c r="E19" s="64" t="s">
        <v>51</v>
      </c>
      <c r="F19" s="64" t="s">
        <v>44</v>
      </c>
      <c r="G19" s="64" t="s">
        <v>51</v>
      </c>
      <c r="H19" s="64" t="s">
        <v>51</v>
      </c>
      <c r="I19" s="64" t="s">
        <v>44</v>
      </c>
      <c r="J19" s="64" t="s">
        <v>51</v>
      </c>
      <c r="K19" s="64" t="s">
        <v>51</v>
      </c>
      <c r="L19" s="64" t="s">
        <v>44</v>
      </c>
      <c r="M19" s="64" t="s">
        <v>51</v>
      </c>
      <c r="N19" s="64" t="s">
        <v>51</v>
      </c>
      <c r="O19" s="64" t="s">
        <v>44</v>
      </c>
      <c r="P19" s="64" t="s">
        <v>44</v>
      </c>
      <c r="Q19" s="64" t="s">
        <v>44</v>
      </c>
      <c r="R19" s="64" t="s">
        <v>44</v>
      </c>
      <c r="S19" s="64" t="s">
        <v>44</v>
      </c>
      <c r="T19" s="64" t="s">
        <v>51</v>
      </c>
      <c r="U19" s="64" t="s">
        <v>44</v>
      </c>
      <c r="V19" s="64" t="s">
        <v>51</v>
      </c>
      <c r="W19" s="64" t="s">
        <v>44</v>
      </c>
      <c r="X19" s="64" t="s">
        <v>51</v>
      </c>
      <c r="Y19" s="64" t="s">
        <v>51</v>
      </c>
      <c r="Z19" s="64" t="s">
        <v>44</v>
      </c>
      <c r="AA19" s="64" t="s">
        <v>51</v>
      </c>
      <c r="AB19" s="64" t="s">
        <v>44</v>
      </c>
      <c r="AC19" s="64" t="s">
        <v>44</v>
      </c>
      <c r="AD19" s="123">
        <f t="shared" si="0"/>
        <v>12</v>
      </c>
      <c r="AE19" s="125">
        <f t="shared" si="1"/>
        <v>13</v>
      </c>
      <c r="AF19" s="127">
        <f t="shared" si="2"/>
        <v>0</v>
      </c>
    </row>
    <row r="20" spans="3:32" x14ac:dyDescent="0.25">
      <c r="C20" s="56"/>
      <c r="D20" s="56"/>
      <c r="E20" s="56"/>
      <c r="F20" s="56"/>
      <c r="G20" s="56"/>
      <c r="H20" s="56"/>
      <c r="I20" s="56"/>
      <c r="J20" s="56"/>
      <c r="K20" s="56"/>
      <c r="L20" s="56"/>
      <c r="M20" s="56"/>
      <c r="N20" s="56"/>
      <c r="O20" s="56"/>
      <c r="P20" s="56"/>
      <c r="Q20" s="56"/>
    </row>
    <row r="21" spans="3:32" x14ac:dyDescent="0.25"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</row>
    <row r="22" spans="3:32" ht="31.5" customHeight="1" x14ac:dyDescent="0.25">
      <c r="C22" s="1"/>
      <c r="D22" s="9" t="s">
        <v>0</v>
      </c>
      <c r="E22" s="8" t="s">
        <v>1</v>
      </c>
      <c r="F22" s="8" t="s">
        <v>2</v>
      </c>
      <c r="G22" s="8" t="s">
        <v>3</v>
      </c>
      <c r="H22" s="8" t="s">
        <v>4</v>
      </c>
      <c r="I22" s="8" t="s">
        <v>5</v>
      </c>
      <c r="J22" s="8" t="s">
        <v>6</v>
      </c>
      <c r="K22" s="8" t="s">
        <v>7</v>
      </c>
      <c r="L22" s="8" t="s">
        <v>8</v>
      </c>
      <c r="M22" s="8" t="s">
        <v>9</v>
      </c>
      <c r="N22" s="8" t="s">
        <v>10</v>
      </c>
      <c r="O22" s="8" t="s">
        <v>11</v>
      </c>
      <c r="P22" s="8" t="s">
        <v>12</v>
      </c>
      <c r="Q22" s="8" t="s">
        <v>13</v>
      </c>
      <c r="R22" s="8" t="s">
        <v>14</v>
      </c>
      <c r="S22" s="8" t="s">
        <v>15</v>
      </c>
      <c r="T22" s="8" t="s">
        <v>16</v>
      </c>
      <c r="U22" s="8" t="s">
        <v>17</v>
      </c>
      <c r="V22" s="8" t="s">
        <v>18</v>
      </c>
      <c r="W22" s="8" t="s">
        <v>19</v>
      </c>
      <c r="X22" s="8" t="s">
        <v>20</v>
      </c>
      <c r="Y22" s="8" t="s">
        <v>21</v>
      </c>
      <c r="Z22" s="8" t="s">
        <v>22</v>
      </c>
      <c r="AA22" s="8" t="s">
        <v>23</v>
      </c>
      <c r="AB22" s="8" t="s">
        <v>24</v>
      </c>
      <c r="AC22" s="8" t="s">
        <v>25</v>
      </c>
      <c r="AD22" s="31" t="s">
        <v>30</v>
      </c>
      <c r="AE22" s="6" t="s">
        <v>36</v>
      </c>
    </row>
    <row r="23" spans="3:32" x14ac:dyDescent="0.25">
      <c r="C23" s="1"/>
      <c r="D23" s="10" t="s">
        <v>35</v>
      </c>
      <c r="E23" s="12">
        <f>COUNTIF(E12:E19,"✔")</f>
        <v>5</v>
      </c>
      <c r="F23" s="12">
        <f>COUNTIF(F12:F19,"✔")</f>
        <v>6</v>
      </c>
      <c r="G23" s="12">
        <f>COUNTIF(G12:G19,"✔")</f>
        <v>4</v>
      </c>
      <c r="H23" s="12">
        <f>COUNTIF(H12:H19,"✔")</f>
        <v>3</v>
      </c>
      <c r="I23" s="12">
        <f>COUNTIF(I12:I19,"✔")</f>
        <v>4</v>
      </c>
      <c r="J23" s="12">
        <f>COUNTIF(J12:J19,"✔")</f>
        <v>8</v>
      </c>
      <c r="K23" s="12">
        <f>COUNTIF(K12:K19,"✔")</f>
        <v>4</v>
      </c>
      <c r="L23" s="12">
        <f>COUNTIF(L12:L19,"✔")</f>
        <v>6</v>
      </c>
      <c r="M23" s="12">
        <f>COUNTIF(M12:M19,"✔")</f>
        <v>2</v>
      </c>
      <c r="N23" s="12">
        <f>COUNTIF(N12:N19,"✔")</f>
        <v>2</v>
      </c>
      <c r="O23" s="12">
        <f>COUNTIF(O12:O19,"✔")</f>
        <v>6</v>
      </c>
      <c r="P23" s="12">
        <f>COUNTIF(P12:P19,"✔")</f>
        <v>7</v>
      </c>
      <c r="Q23" s="12">
        <f>COUNTIF(Q12:Q19,"✔")</f>
        <v>4</v>
      </c>
      <c r="R23" s="12">
        <f>COUNTIF(R12:R19,"✔")</f>
        <v>4</v>
      </c>
      <c r="S23" s="12">
        <f>COUNTIF(S12:S19,"✔")</f>
        <v>2</v>
      </c>
      <c r="T23" s="12">
        <f>COUNTIF(T12:T19,"✔")</f>
        <v>6</v>
      </c>
      <c r="U23" s="12">
        <f>COUNTIF(U12:U19,"✔")</f>
        <v>3</v>
      </c>
      <c r="V23" s="12">
        <f>COUNTIF(V12:V19,"✔")</f>
        <v>3</v>
      </c>
      <c r="W23" s="12">
        <f>COUNTIF(W12:W19,"✔")</f>
        <v>7</v>
      </c>
      <c r="X23" s="12">
        <f>COUNTIF(X12:X19,"✔")</f>
        <v>5</v>
      </c>
      <c r="Y23" s="12">
        <f>COUNTIF(Y12:Y19,"✔")</f>
        <v>7</v>
      </c>
      <c r="Z23" s="12">
        <f>COUNTIF(Z12:Z19,"✔")</f>
        <v>3</v>
      </c>
      <c r="AA23" s="12">
        <f>COUNTIF(AA12:AA19,"✔")</f>
        <v>5</v>
      </c>
      <c r="AB23" s="12">
        <f>COUNTIF(AB12:AB19,"✔")</f>
        <v>3</v>
      </c>
      <c r="AC23" s="12">
        <f>COUNTIF(AC12:AC19,"✔")</f>
        <v>1</v>
      </c>
      <c r="AD23" s="20">
        <f>SUM(E23:AC23)</f>
        <v>110</v>
      </c>
      <c r="AE23" s="14">
        <f>AD23/$AD$26</f>
        <v>0.55000000000000004</v>
      </c>
    </row>
    <row r="24" spans="3:32" x14ac:dyDescent="0.25">
      <c r="C24" s="1"/>
      <c r="D24" s="69" t="s">
        <v>57</v>
      </c>
      <c r="E24" s="12">
        <f>COUNTIF(E12:E19,"X")</f>
        <v>3</v>
      </c>
      <c r="F24" s="12">
        <f>COUNTIF(F12:F19,"X")</f>
        <v>2</v>
      </c>
      <c r="G24" s="12">
        <f>COUNTIF(G12:G19,"X")</f>
        <v>4</v>
      </c>
      <c r="H24" s="12">
        <f>COUNTIF(H12:H19,"X")</f>
        <v>5</v>
      </c>
      <c r="I24" s="12">
        <f>COUNTIF(I12:I19,"X")</f>
        <v>4</v>
      </c>
      <c r="J24" s="12">
        <f>COUNTIF(J12:J19,"X")</f>
        <v>0</v>
      </c>
      <c r="K24" s="12">
        <f>COUNTIF(K12:K19,"X")</f>
        <v>4</v>
      </c>
      <c r="L24" s="12">
        <f>COUNTIF(L12:L19,"X")</f>
        <v>2</v>
      </c>
      <c r="M24" s="12">
        <f>COUNTIF(M12:M19,"X")</f>
        <v>6</v>
      </c>
      <c r="N24" s="12">
        <f>COUNTIF(N12:N19,"X")</f>
        <v>6</v>
      </c>
      <c r="O24" s="12">
        <f>COUNTIF(O12:O19,"X")</f>
        <v>2</v>
      </c>
      <c r="P24" s="12">
        <f>COUNTIF(P12:P19,"X")</f>
        <v>1</v>
      </c>
      <c r="Q24" s="12">
        <f>COUNTIF(Q12:Q19,"X")</f>
        <v>4</v>
      </c>
      <c r="R24" s="12">
        <f>COUNTIF(R12:R19,"X")</f>
        <v>4</v>
      </c>
      <c r="S24" s="12">
        <f>COUNTIF(S12:S19,"X")</f>
        <v>6</v>
      </c>
      <c r="T24" s="12">
        <f>COUNTIF(T12:T19,"X")</f>
        <v>2</v>
      </c>
      <c r="U24" s="12">
        <f>COUNTIF(U12:U19,"X")</f>
        <v>5</v>
      </c>
      <c r="V24" s="12">
        <f>COUNTIF(V12:V19,"X")</f>
        <v>5</v>
      </c>
      <c r="W24" s="12">
        <f>COUNTIF(W12:W19,"X")</f>
        <v>1</v>
      </c>
      <c r="X24" s="12">
        <f>COUNTIF(X12:X19,"X")</f>
        <v>3</v>
      </c>
      <c r="Y24" s="12">
        <f>COUNTIF(Y12:Y19,"X")</f>
        <v>1</v>
      </c>
      <c r="Z24" s="12">
        <f>COUNTIF(Z12:Z19,"X")</f>
        <v>5</v>
      </c>
      <c r="AA24" s="12">
        <f>COUNTIF(AA12:AA19,"X")</f>
        <v>3</v>
      </c>
      <c r="AB24" s="12">
        <f>COUNTIF(AB12:AB19,"X")</f>
        <v>5</v>
      </c>
      <c r="AC24" s="12">
        <f>COUNTIF(AC12:AC19,"X")</f>
        <v>7</v>
      </c>
      <c r="AD24" s="21">
        <f t="shared" ref="AD24:AD25" si="3">SUM(E24:AC24)</f>
        <v>90</v>
      </c>
      <c r="AE24" s="15">
        <f>AD24/$AD$26</f>
        <v>0.45</v>
      </c>
    </row>
    <row r="25" spans="3:32" ht="18.75" x14ac:dyDescent="0.3">
      <c r="C25" s="1"/>
      <c r="D25" s="43" t="s">
        <v>32</v>
      </c>
      <c r="E25" s="12">
        <f>COUNTIF(E12:E19,"–")</f>
        <v>0</v>
      </c>
      <c r="F25" s="12">
        <f>COUNTIF(F12:F19,"–")</f>
        <v>0</v>
      </c>
      <c r="G25" s="12">
        <f>COUNTIF(G12:G19,"–")</f>
        <v>0</v>
      </c>
      <c r="H25" s="12">
        <f>COUNTIF(H12:H19,"–")</f>
        <v>0</v>
      </c>
      <c r="I25" s="12">
        <f>COUNTIF(I12:I19,"–")</f>
        <v>0</v>
      </c>
      <c r="J25" s="12">
        <f>COUNTIF(J12:J19,"–")</f>
        <v>0</v>
      </c>
      <c r="K25" s="12">
        <f>COUNTIF(K12:K19,"–")</f>
        <v>0</v>
      </c>
      <c r="L25" s="12">
        <f>COUNTIF(L12:L19,"–")</f>
        <v>0</v>
      </c>
      <c r="M25" s="12">
        <f>COUNTIF(M12:M19,"–")</f>
        <v>0</v>
      </c>
      <c r="N25" s="12">
        <f>COUNTIF(N12:N19,"–")</f>
        <v>0</v>
      </c>
      <c r="O25" s="12">
        <f>COUNTIF(O12:O19,"–")</f>
        <v>0</v>
      </c>
      <c r="P25" s="12">
        <f>COUNTIF(P12:P19,"–")</f>
        <v>0</v>
      </c>
      <c r="Q25" s="12">
        <f>COUNTIF(Q12:Q19,"–")</f>
        <v>0</v>
      </c>
      <c r="R25" s="12">
        <f>COUNTIF(R12:R19,"–")</f>
        <v>0</v>
      </c>
      <c r="S25" s="12">
        <f>COUNTIF(S12:S19,"–")</f>
        <v>0</v>
      </c>
      <c r="T25" s="12">
        <f>COUNTIF(T12:T19,"–")</f>
        <v>0</v>
      </c>
      <c r="U25" s="12">
        <f>COUNTIF(U12:U19,"–")</f>
        <v>0</v>
      </c>
      <c r="V25" s="12">
        <f>COUNTIF(V12:V19,"–")</f>
        <v>0</v>
      </c>
      <c r="W25" s="12">
        <f>COUNTIF(W12:W19,"–")</f>
        <v>0</v>
      </c>
      <c r="X25" s="12">
        <f>COUNTIF(X12:X19,"–")</f>
        <v>0</v>
      </c>
      <c r="Y25" s="12">
        <f>COUNTIF(Y12:Y19,"–")</f>
        <v>0</v>
      </c>
      <c r="Z25" s="12">
        <f>COUNTIF(Z12:Z19,"–")</f>
        <v>0</v>
      </c>
      <c r="AA25" s="12">
        <f>COUNTIF(AA12:AA19,"–")</f>
        <v>0</v>
      </c>
      <c r="AB25" s="12">
        <f>COUNTIF(AB12:AB19,"–")</f>
        <v>0</v>
      </c>
      <c r="AC25" s="12">
        <f>COUNTIF(AC12:AC19,"–")</f>
        <v>0</v>
      </c>
      <c r="AD25" s="44">
        <f t="shared" si="3"/>
        <v>0</v>
      </c>
      <c r="AE25" s="17">
        <f t="shared" ref="AE25:AE26" si="4">AD25/$AD$26</f>
        <v>0</v>
      </c>
    </row>
    <row r="26" spans="3:32" x14ac:dyDescent="0.25">
      <c r="C26" s="1"/>
      <c r="D26" s="13" t="s">
        <v>30</v>
      </c>
      <c r="E26" s="22">
        <f t="shared" ref="E26:AD26" si="5">SUM(E23:E25)</f>
        <v>8</v>
      </c>
      <c r="F26" s="22">
        <f t="shared" si="5"/>
        <v>8</v>
      </c>
      <c r="G26" s="22">
        <f t="shared" si="5"/>
        <v>8</v>
      </c>
      <c r="H26" s="22">
        <f t="shared" si="5"/>
        <v>8</v>
      </c>
      <c r="I26" s="22">
        <f t="shared" si="5"/>
        <v>8</v>
      </c>
      <c r="J26" s="22">
        <f t="shared" si="5"/>
        <v>8</v>
      </c>
      <c r="K26" s="22">
        <f t="shared" si="5"/>
        <v>8</v>
      </c>
      <c r="L26" s="22">
        <f t="shared" si="5"/>
        <v>8</v>
      </c>
      <c r="M26" s="22">
        <f t="shared" si="5"/>
        <v>8</v>
      </c>
      <c r="N26" s="22">
        <f t="shared" si="5"/>
        <v>8</v>
      </c>
      <c r="O26" s="22">
        <f t="shared" si="5"/>
        <v>8</v>
      </c>
      <c r="P26" s="22">
        <f t="shared" si="5"/>
        <v>8</v>
      </c>
      <c r="Q26" s="22">
        <f t="shared" si="5"/>
        <v>8</v>
      </c>
      <c r="R26" s="22">
        <f t="shared" si="5"/>
        <v>8</v>
      </c>
      <c r="S26" s="22">
        <f t="shared" si="5"/>
        <v>8</v>
      </c>
      <c r="T26" s="22">
        <f t="shared" si="5"/>
        <v>8</v>
      </c>
      <c r="U26" s="22">
        <f t="shared" si="5"/>
        <v>8</v>
      </c>
      <c r="V26" s="22">
        <f t="shared" si="5"/>
        <v>8</v>
      </c>
      <c r="W26" s="22">
        <f t="shared" si="5"/>
        <v>8</v>
      </c>
      <c r="X26" s="22">
        <f t="shared" si="5"/>
        <v>8</v>
      </c>
      <c r="Y26" s="22">
        <f t="shared" si="5"/>
        <v>8</v>
      </c>
      <c r="Z26" s="22">
        <f t="shared" si="5"/>
        <v>8</v>
      </c>
      <c r="AA26" s="22">
        <f t="shared" si="5"/>
        <v>8</v>
      </c>
      <c r="AB26" s="22">
        <f t="shared" si="5"/>
        <v>8</v>
      </c>
      <c r="AC26" s="22">
        <f t="shared" si="5"/>
        <v>8</v>
      </c>
      <c r="AD26" s="23">
        <f t="shared" si="5"/>
        <v>200</v>
      </c>
      <c r="AE26" s="34">
        <f t="shared" si="4"/>
        <v>1</v>
      </c>
    </row>
    <row r="27" spans="3:32" x14ac:dyDescent="0.25">
      <c r="C27" s="1"/>
      <c r="D27" s="4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3"/>
      <c r="AD27" s="3"/>
      <c r="AE27" s="7"/>
    </row>
    <row r="28" spans="3:32" x14ac:dyDescent="0.25">
      <c r="C28" s="1"/>
      <c r="D28" s="2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1"/>
    </row>
    <row r="29" spans="3:32" x14ac:dyDescent="0.25"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</row>
    <row r="30" spans="3:32" x14ac:dyDescent="0.25">
      <c r="C30" s="1"/>
      <c r="D30" s="1"/>
      <c r="E30" s="184" t="s">
        <v>26</v>
      </c>
      <c r="F30" s="185"/>
      <c r="G30" s="185"/>
      <c r="H30" s="185"/>
      <c r="I30" s="185"/>
      <c r="J30" s="185"/>
      <c r="K30" s="185"/>
      <c r="L30" s="185"/>
      <c r="M30" s="185"/>
      <c r="N30" s="185"/>
      <c r="O30" s="185"/>
      <c r="P30" s="185"/>
      <c r="Q30" s="185"/>
      <c r="R30" s="185"/>
      <c r="S30" s="185"/>
      <c r="T30" s="185"/>
      <c r="U30" s="185"/>
      <c r="V30" s="185"/>
      <c r="W30" s="185"/>
      <c r="X30" s="185"/>
      <c r="Y30" s="185"/>
      <c r="Z30" s="185"/>
      <c r="AA30" s="185"/>
      <c r="AB30" s="185"/>
      <c r="AC30" s="186"/>
    </row>
    <row r="31" spans="3:32" ht="23.25" customHeight="1" x14ac:dyDescent="0.25">
      <c r="C31" s="1"/>
      <c r="D31" s="1"/>
      <c r="E31" s="219" t="s">
        <v>27</v>
      </c>
      <c r="F31" s="219"/>
      <c r="G31" s="219"/>
      <c r="H31" s="219"/>
      <c r="I31" s="219"/>
      <c r="J31" s="219"/>
      <c r="K31" s="220" t="s">
        <v>28</v>
      </c>
      <c r="L31" s="220"/>
      <c r="M31" s="220"/>
      <c r="N31" s="220"/>
      <c r="O31" s="220"/>
      <c r="P31" s="220"/>
      <c r="Q31" s="220"/>
      <c r="R31" s="220"/>
      <c r="S31" s="220"/>
      <c r="T31" s="220"/>
      <c r="U31" s="220"/>
      <c r="V31" s="220"/>
      <c r="W31" s="196" t="s">
        <v>33</v>
      </c>
      <c r="X31" s="196"/>
      <c r="Y31" s="196"/>
      <c r="Z31" s="196"/>
      <c r="AA31" s="196"/>
      <c r="AB31" s="196"/>
      <c r="AC31" s="196"/>
    </row>
    <row r="32" spans="3:32" x14ac:dyDescent="0.25">
      <c r="C32" s="1"/>
      <c r="D32" s="1"/>
      <c r="E32" s="30" t="s">
        <v>2</v>
      </c>
      <c r="F32" s="30" t="s">
        <v>5</v>
      </c>
      <c r="G32" s="30" t="s">
        <v>16</v>
      </c>
      <c r="H32" s="30" t="s">
        <v>19</v>
      </c>
      <c r="I32" s="30" t="s">
        <v>21</v>
      </c>
      <c r="J32" s="11" t="s">
        <v>23</v>
      </c>
      <c r="K32" s="38" t="s">
        <v>1</v>
      </c>
      <c r="L32" s="38" t="s">
        <v>6</v>
      </c>
      <c r="M32" s="38" t="s">
        <v>7</v>
      </c>
      <c r="N32" s="38" t="s">
        <v>8</v>
      </c>
      <c r="O32" s="38" t="s">
        <v>9</v>
      </c>
      <c r="P32" s="38" t="s">
        <v>11</v>
      </c>
      <c r="Q32" s="38" t="s">
        <v>12</v>
      </c>
      <c r="R32" s="38" t="s">
        <v>13</v>
      </c>
      <c r="S32" s="38" t="s">
        <v>14</v>
      </c>
      <c r="T32" s="39" t="s">
        <v>17</v>
      </c>
      <c r="U32" s="39" t="s">
        <v>18</v>
      </c>
      <c r="V32" s="39" t="s">
        <v>22</v>
      </c>
      <c r="W32" s="50" t="s">
        <v>3</v>
      </c>
      <c r="X32" s="26" t="s">
        <v>4</v>
      </c>
      <c r="Y32" s="26" t="s">
        <v>10</v>
      </c>
      <c r="Z32" s="26" t="s">
        <v>15</v>
      </c>
      <c r="AA32" s="26" t="s">
        <v>20</v>
      </c>
      <c r="AB32" s="26" t="s">
        <v>24</v>
      </c>
      <c r="AC32" s="26" t="s">
        <v>25</v>
      </c>
    </row>
    <row r="33" spans="3:30" x14ac:dyDescent="0.25">
      <c r="C33" s="1"/>
      <c r="D33" s="27" t="s">
        <v>35</v>
      </c>
      <c r="E33" s="192">
        <f>SUM(F23,I23,T23,W23,Y23,AA23)</f>
        <v>35</v>
      </c>
      <c r="F33" s="192"/>
      <c r="G33" s="192"/>
      <c r="H33" s="192"/>
      <c r="I33" s="192"/>
      <c r="J33" s="192"/>
      <c r="K33" s="192">
        <f>SUM(E23,J23,K23,L23,M23,O23,P23,Q23,R23,U23,V23,Z23)</f>
        <v>55</v>
      </c>
      <c r="L33" s="192"/>
      <c r="M33" s="192"/>
      <c r="N33" s="192"/>
      <c r="O33" s="192"/>
      <c r="P33" s="192"/>
      <c r="Q33" s="192"/>
      <c r="R33" s="192"/>
      <c r="S33" s="192"/>
      <c r="T33" s="192"/>
      <c r="U33" s="192"/>
      <c r="V33" s="192"/>
      <c r="W33" s="192">
        <f>SUM(G23,H23,N23,S23,X23,AB23,AC23)</f>
        <v>20</v>
      </c>
      <c r="X33" s="192"/>
      <c r="Y33" s="192"/>
      <c r="Z33" s="192"/>
      <c r="AA33" s="192"/>
      <c r="AB33" s="192"/>
      <c r="AC33" s="192"/>
      <c r="AD33" s="32">
        <f>SUM(E33:AC33)</f>
        <v>110</v>
      </c>
    </row>
    <row r="34" spans="3:30" ht="20.25" customHeight="1" x14ac:dyDescent="0.25">
      <c r="C34" s="1"/>
      <c r="D34" s="75" t="s">
        <v>57</v>
      </c>
      <c r="E34" s="170">
        <f>SUM(F24,I24,T24,W24,Y24,AA24)</f>
        <v>13</v>
      </c>
      <c r="F34" s="170"/>
      <c r="G34" s="170"/>
      <c r="H34" s="170"/>
      <c r="I34" s="170"/>
      <c r="J34" s="170"/>
      <c r="K34" s="170">
        <f>SUM(E24,J24,K24,L24,M24,O24,P24,Q24,R24,U24,V24,Z24)</f>
        <v>41</v>
      </c>
      <c r="L34" s="170"/>
      <c r="M34" s="170"/>
      <c r="N34" s="170"/>
      <c r="O34" s="170"/>
      <c r="P34" s="170"/>
      <c r="Q34" s="170"/>
      <c r="R34" s="170"/>
      <c r="S34" s="170"/>
      <c r="T34" s="170"/>
      <c r="U34" s="170"/>
      <c r="V34" s="170"/>
      <c r="W34" s="170">
        <f>SUM(G24,H24,N24,S24,X24,AB24,AC24)</f>
        <v>36</v>
      </c>
      <c r="X34" s="170"/>
      <c r="Y34" s="170"/>
      <c r="Z34" s="170"/>
      <c r="AA34" s="170"/>
      <c r="AB34" s="170"/>
      <c r="AC34" s="170"/>
      <c r="AD34" s="45">
        <f t="shared" ref="AD34:AD35" si="6">SUM(E34:AC34)</f>
        <v>90</v>
      </c>
    </row>
    <row r="35" spans="3:30" ht="18.75" x14ac:dyDescent="0.3">
      <c r="C35" s="1"/>
      <c r="D35" s="42" t="s">
        <v>32</v>
      </c>
      <c r="E35" s="191">
        <f>SUM(F25,I25,T25,W25,Y25,AA25)</f>
        <v>0</v>
      </c>
      <c r="F35" s="191"/>
      <c r="G35" s="191"/>
      <c r="H35" s="191"/>
      <c r="I35" s="191"/>
      <c r="J35" s="191"/>
      <c r="K35" s="191">
        <f>SUM(E25,J25,K25,L25,M25,O25,P25,Q25,R25,U25,V25,Z25)</f>
        <v>0</v>
      </c>
      <c r="L35" s="191"/>
      <c r="M35" s="191"/>
      <c r="N35" s="191"/>
      <c r="O35" s="191"/>
      <c r="P35" s="191"/>
      <c r="Q35" s="191"/>
      <c r="R35" s="191"/>
      <c r="S35" s="191"/>
      <c r="T35" s="191"/>
      <c r="U35" s="191"/>
      <c r="V35" s="191"/>
      <c r="W35" s="191">
        <f>SUM(G25,H25,N25,S25,X25,AB25,AC25)</f>
        <v>0</v>
      </c>
      <c r="X35" s="191"/>
      <c r="Y35" s="191"/>
      <c r="Z35" s="191"/>
      <c r="AA35" s="191"/>
      <c r="AB35" s="191"/>
      <c r="AC35" s="191"/>
      <c r="AD35" s="46">
        <f t="shared" si="6"/>
        <v>0</v>
      </c>
    </row>
    <row r="36" spans="3:30" x14ac:dyDescent="0.25">
      <c r="C36" s="1"/>
      <c r="D36" s="25" t="s">
        <v>29</v>
      </c>
      <c r="E36" s="190">
        <f>SUM(E33:J35)</f>
        <v>48</v>
      </c>
      <c r="F36" s="190"/>
      <c r="G36" s="190"/>
      <c r="H36" s="190"/>
      <c r="I36" s="190"/>
      <c r="J36" s="190"/>
      <c r="K36" s="218">
        <f>SUM(K33:V35)</f>
        <v>96</v>
      </c>
      <c r="L36" s="218"/>
      <c r="M36" s="218"/>
      <c r="N36" s="218"/>
      <c r="O36" s="218"/>
      <c r="P36" s="218"/>
      <c r="Q36" s="218"/>
      <c r="R36" s="218"/>
      <c r="S36" s="218"/>
      <c r="T36" s="218"/>
      <c r="U36" s="218"/>
      <c r="V36" s="218"/>
      <c r="W36" s="218">
        <f>SUM(W33:AC35)</f>
        <v>56</v>
      </c>
      <c r="X36" s="218"/>
      <c r="Y36" s="218"/>
      <c r="Z36" s="218"/>
      <c r="AA36" s="218"/>
      <c r="AB36" s="218"/>
      <c r="AC36" s="218"/>
      <c r="AD36" s="18">
        <f>SUM(E36:AC36)</f>
        <v>200</v>
      </c>
    </row>
    <row r="37" spans="3:30" x14ac:dyDescent="0.25"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</row>
    <row r="39" spans="3:30" ht="38.25" customHeight="1" x14ac:dyDescent="0.25">
      <c r="E39" s="47" t="s">
        <v>37</v>
      </c>
      <c r="F39" s="48" t="s">
        <v>28</v>
      </c>
      <c r="G39" s="49" t="s">
        <v>33</v>
      </c>
    </row>
    <row r="40" spans="3:30" x14ac:dyDescent="0.25">
      <c r="D40" s="27" t="s">
        <v>35</v>
      </c>
      <c r="E40" s="33">
        <f>E33/$E$36</f>
        <v>0.72916666666666663</v>
      </c>
      <c r="F40" s="33">
        <f>K33/$K$36</f>
        <v>0.57291666666666663</v>
      </c>
      <c r="G40" s="33">
        <f>W33/$W$36</f>
        <v>0.35714285714285715</v>
      </c>
      <c r="H40" s="109"/>
    </row>
    <row r="41" spans="3:30" x14ac:dyDescent="0.25">
      <c r="D41" s="75" t="s">
        <v>56</v>
      </c>
      <c r="E41" s="40">
        <f>E34/$E$36</f>
        <v>0.27083333333333331</v>
      </c>
      <c r="F41" s="40">
        <f>K34/$K$36</f>
        <v>0.42708333333333331</v>
      </c>
      <c r="G41" s="40">
        <f>W34/$W$36</f>
        <v>0.6428571428571429</v>
      </c>
    </row>
    <row r="42" spans="3:30" ht="18.75" x14ac:dyDescent="0.3">
      <c r="D42" s="42" t="s">
        <v>32</v>
      </c>
      <c r="E42" s="16">
        <f>E35/$E$36</f>
        <v>0</v>
      </c>
      <c r="F42" s="16">
        <f>K35/$K$36</f>
        <v>0</v>
      </c>
      <c r="G42" s="16">
        <f>W35/$W$36</f>
        <v>0</v>
      </c>
    </row>
    <row r="43" spans="3:30" ht="218.25" customHeight="1" x14ac:dyDescent="0.25">
      <c r="E43" s="109">
        <f>SUM(E40:E42)</f>
        <v>1</v>
      </c>
      <c r="F43" s="109">
        <f>SUM(F40:F42)</f>
        <v>1</v>
      </c>
      <c r="G43" s="109">
        <f>SUM(G40:G42)</f>
        <v>1</v>
      </c>
    </row>
    <row r="59" spans="4:30" ht="18.75" x14ac:dyDescent="0.3">
      <c r="D59" s="180" t="s">
        <v>71</v>
      </c>
      <c r="E59" s="180"/>
      <c r="F59" s="180"/>
      <c r="G59" s="180"/>
      <c r="H59" s="180"/>
      <c r="I59" s="180"/>
      <c r="J59" s="180"/>
      <c r="K59" s="180"/>
      <c r="L59" s="180"/>
      <c r="M59" s="180"/>
      <c r="N59" s="180"/>
      <c r="O59" s="180"/>
      <c r="P59" s="180"/>
      <c r="Q59" s="180"/>
      <c r="R59" s="180"/>
      <c r="S59" s="180"/>
      <c r="T59" s="180"/>
      <c r="U59" s="180"/>
      <c r="V59" s="180"/>
      <c r="W59" s="180"/>
      <c r="X59" s="180"/>
      <c r="Y59" s="180"/>
      <c r="Z59" s="180"/>
      <c r="AA59" s="180"/>
      <c r="AB59" s="180"/>
      <c r="AC59" s="180"/>
      <c r="AD59" s="180"/>
    </row>
    <row r="60" spans="4:30" ht="38.450000000000003" customHeight="1" x14ac:dyDescent="0.25">
      <c r="D60" s="201" t="s">
        <v>83</v>
      </c>
      <c r="E60" s="202"/>
      <c r="F60" s="202"/>
      <c r="G60" s="203"/>
      <c r="H60" s="206" t="s">
        <v>148</v>
      </c>
      <c r="I60" s="206"/>
      <c r="J60" s="206"/>
      <c r="K60" s="206"/>
      <c r="L60" s="206"/>
      <c r="M60" s="206"/>
      <c r="N60" s="206"/>
      <c r="O60" s="206"/>
      <c r="P60" s="206"/>
      <c r="Q60" s="206"/>
      <c r="R60" s="206"/>
      <c r="S60" s="206"/>
      <c r="T60" s="206"/>
      <c r="U60" s="206"/>
      <c r="V60" s="206"/>
      <c r="W60" s="206"/>
      <c r="X60" s="206"/>
      <c r="Y60" s="206"/>
      <c r="Z60" s="206"/>
      <c r="AA60" s="206"/>
      <c r="AB60" s="206"/>
      <c r="AC60" s="206"/>
      <c r="AD60" s="207"/>
    </row>
    <row r="61" spans="4:30" ht="38.450000000000003" customHeight="1" x14ac:dyDescent="0.25">
      <c r="D61" s="181" t="s">
        <v>80</v>
      </c>
      <c r="E61" s="181"/>
      <c r="F61" s="181"/>
      <c r="G61" s="181"/>
      <c r="H61" s="204"/>
      <c r="I61" s="204"/>
      <c r="J61" s="204"/>
      <c r="K61" s="204"/>
      <c r="L61" s="204"/>
      <c r="M61" s="204"/>
      <c r="N61" s="204"/>
      <c r="O61" s="204"/>
      <c r="P61" s="204"/>
      <c r="Q61" s="204"/>
      <c r="R61" s="204"/>
      <c r="S61" s="204"/>
      <c r="T61" s="204"/>
      <c r="U61" s="204"/>
      <c r="V61" s="204"/>
      <c r="W61" s="204"/>
      <c r="X61" s="204"/>
      <c r="Y61" s="204"/>
      <c r="Z61" s="204"/>
      <c r="AA61" s="204"/>
      <c r="AB61" s="204"/>
      <c r="AC61" s="204"/>
      <c r="AD61" s="205"/>
    </row>
    <row r="62" spans="4:30" ht="38.450000000000003" customHeight="1" x14ac:dyDescent="0.25">
      <c r="D62" s="181" t="s">
        <v>82</v>
      </c>
      <c r="E62" s="181"/>
      <c r="F62" s="181"/>
      <c r="G62" s="181"/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2"/>
      <c r="AD62" s="183"/>
    </row>
    <row r="63" spans="4:30" ht="38.450000000000003" customHeight="1" x14ac:dyDescent="0.25">
      <c r="D63" s="181" t="s">
        <v>70</v>
      </c>
      <c r="E63" s="181"/>
      <c r="F63" s="181"/>
      <c r="G63" s="181"/>
      <c r="H63" s="182" t="s">
        <v>149</v>
      </c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2"/>
      <c r="AD63" s="183"/>
    </row>
    <row r="64" spans="4:30" ht="38.450000000000003" customHeight="1" x14ac:dyDescent="0.25">
      <c r="D64" s="181" t="s">
        <v>81</v>
      </c>
      <c r="E64" s="181"/>
      <c r="F64" s="181"/>
      <c r="G64" s="181"/>
      <c r="H64" s="182" t="s">
        <v>145</v>
      </c>
      <c r="I64" s="182"/>
      <c r="J64" s="182"/>
      <c r="K64" s="182"/>
      <c r="L64" s="182"/>
      <c r="M64" s="182"/>
      <c r="N64" s="182"/>
      <c r="O64" s="182"/>
      <c r="P64" s="182"/>
      <c r="Q64" s="182"/>
      <c r="R64" s="182"/>
      <c r="S64" s="182"/>
      <c r="T64" s="182"/>
      <c r="U64" s="182"/>
      <c r="V64" s="182"/>
      <c r="W64" s="182"/>
      <c r="X64" s="182"/>
      <c r="Y64" s="182"/>
      <c r="Z64" s="182"/>
      <c r="AA64" s="182"/>
      <c r="AB64" s="182"/>
      <c r="AC64" s="182"/>
      <c r="AD64" s="183"/>
    </row>
    <row r="65" spans="4:4" x14ac:dyDescent="0.25">
      <c r="D65" s="133"/>
    </row>
    <row r="66" spans="4:4" x14ac:dyDescent="0.25">
      <c r="D66" s="142"/>
    </row>
  </sheetData>
  <mergeCells count="42">
    <mergeCell ref="D62:G62"/>
    <mergeCell ref="H62:AD62"/>
    <mergeCell ref="D63:G63"/>
    <mergeCell ref="H63:AD63"/>
    <mergeCell ref="D64:G64"/>
    <mergeCell ref="H64:AD64"/>
    <mergeCell ref="D59:AD59"/>
    <mergeCell ref="D60:G60"/>
    <mergeCell ref="H60:AD60"/>
    <mergeCell ref="D61:G61"/>
    <mergeCell ref="H61:AD61"/>
    <mergeCell ref="E31:J31"/>
    <mergeCell ref="K31:V31"/>
    <mergeCell ref="W31:AC31"/>
    <mergeCell ref="E30:AC30"/>
    <mergeCell ref="Y10:AC10"/>
    <mergeCell ref="E10:I10"/>
    <mergeCell ref="J10:N10"/>
    <mergeCell ref="O10:S10"/>
    <mergeCell ref="T10:X10"/>
    <mergeCell ref="W33:AC33"/>
    <mergeCell ref="W34:AC34"/>
    <mergeCell ref="W35:AC35"/>
    <mergeCell ref="W36:AC36"/>
    <mergeCell ref="E33:J33"/>
    <mergeCell ref="E34:J34"/>
    <mergeCell ref="E35:J35"/>
    <mergeCell ref="E36:J36"/>
    <mergeCell ref="K33:V33"/>
    <mergeCell ref="K34:V34"/>
    <mergeCell ref="K35:V35"/>
    <mergeCell ref="K36:V36"/>
    <mergeCell ref="AH12:AI12"/>
    <mergeCell ref="D2:AE2"/>
    <mergeCell ref="E7:P7"/>
    <mergeCell ref="E8:P8"/>
    <mergeCell ref="R8:V8"/>
    <mergeCell ref="X8:Y8"/>
    <mergeCell ref="AD10:AF10"/>
    <mergeCell ref="C10:D10"/>
    <mergeCell ref="R7:V7"/>
    <mergeCell ref="X7:Y7"/>
  </mergeCells>
  <dataValidations count="1">
    <dataValidation type="list" allowBlank="1" showInputMessage="1" showErrorMessage="1" sqref="E12:AC19" xr:uid="{F62743F6-B8AB-AF42-A5AE-A63BA79CB628}">
      <formula1>$AI$13:$AI$15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C00000"/>
  </sheetPr>
  <dimension ref="B1:AH65"/>
  <sheetViews>
    <sheetView topLeftCell="B52" zoomScale="72" zoomScaleNormal="72" workbookViewId="0">
      <selection activeCell="B1" sqref="B1:AE74"/>
    </sheetView>
  </sheetViews>
  <sheetFormatPr baseColWidth="10" defaultRowHeight="15" x14ac:dyDescent="0.25"/>
  <cols>
    <col min="1" max="1" width="0" hidden="1" customWidth="1"/>
    <col min="2" max="2" width="5.7109375" customWidth="1"/>
    <col min="3" max="3" width="42.28515625" customWidth="1"/>
    <col min="4" max="28" width="6.28515625" customWidth="1"/>
    <col min="29" max="29" width="13.42578125" customWidth="1"/>
    <col min="30" max="30" width="15.7109375" customWidth="1"/>
    <col min="31" max="31" width="12.42578125" customWidth="1"/>
    <col min="32" max="32" width="7" customWidth="1"/>
    <col min="33" max="33" width="21.42578125" customWidth="1"/>
  </cols>
  <sheetData>
    <row r="1" spans="2:34" x14ac:dyDescent="0.25">
      <c r="H1" s="61"/>
      <c r="I1" s="61"/>
      <c r="J1" s="61"/>
      <c r="K1" s="61"/>
      <c r="L1" s="61"/>
      <c r="M1" s="61"/>
      <c r="N1" s="61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</row>
    <row r="2" spans="2:34" ht="31.5" x14ac:dyDescent="0.5">
      <c r="C2" s="214" t="s">
        <v>62</v>
      </c>
      <c r="D2" s="214"/>
      <c r="E2" s="214"/>
      <c r="F2" s="214"/>
      <c r="G2" s="214"/>
      <c r="H2" s="214"/>
      <c r="I2" s="214"/>
      <c r="J2" s="214"/>
      <c r="K2" s="214"/>
      <c r="L2" s="214"/>
      <c r="M2" s="214"/>
      <c r="N2" s="214"/>
      <c r="O2" s="214"/>
      <c r="P2" s="214"/>
      <c r="Q2" s="214"/>
      <c r="R2" s="214"/>
      <c r="S2" s="214"/>
      <c r="T2" s="214"/>
      <c r="U2" s="214"/>
      <c r="V2" s="214"/>
      <c r="W2" s="214"/>
      <c r="X2" s="214"/>
      <c r="Y2" s="214"/>
      <c r="Z2" s="214"/>
      <c r="AA2" s="214"/>
      <c r="AB2" s="214"/>
      <c r="AC2" s="214"/>
      <c r="AD2" s="214"/>
    </row>
    <row r="6" spans="2:34" x14ac:dyDescent="0.25">
      <c r="AC6" s="224"/>
      <c r="AD6" s="224"/>
      <c r="AE6" s="224"/>
    </row>
    <row r="7" spans="2:34" ht="22.15" customHeight="1" x14ac:dyDescent="0.35">
      <c r="C7" s="135" t="s">
        <v>68</v>
      </c>
      <c r="D7" s="158" t="s">
        <v>97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  <c r="Q7" s="157" t="s">
        <v>69</v>
      </c>
      <c r="R7" s="157"/>
      <c r="S7" s="157"/>
      <c r="T7" s="157"/>
      <c r="U7" s="157"/>
      <c r="W7" s="153">
        <v>7</v>
      </c>
      <c r="X7" s="154"/>
      <c r="AC7" s="147"/>
    </row>
    <row r="8" spans="2:34" ht="22.15" customHeight="1" x14ac:dyDescent="0.35">
      <c r="C8" s="136" t="s">
        <v>47</v>
      </c>
      <c r="D8" s="156" t="s">
        <v>99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56"/>
      <c r="Q8" s="157" t="s">
        <v>78</v>
      </c>
      <c r="R8" s="157"/>
      <c r="S8" s="157"/>
      <c r="T8" s="157"/>
      <c r="U8" s="157"/>
      <c r="W8" s="153" t="s">
        <v>98</v>
      </c>
      <c r="X8" s="154"/>
      <c r="Y8" s="68"/>
      <c r="Z8" s="224"/>
      <c r="AA8" s="224"/>
      <c r="AB8" s="224"/>
      <c r="AC8" s="250"/>
      <c r="AD8" s="250"/>
      <c r="AE8" s="250"/>
      <c r="AF8" s="250"/>
      <c r="AG8" s="250"/>
    </row>
    <row r="9" spans="2:34" x14ac:dyDescent="0.25"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2:34" ht="53.25" customHeight="1" x14ac:dyDescent="0.4">
      <c r="B10" s="233" t="s">
        <v>38</v>
      </c>
      <c r="C10" s="234"/>
      <c r="D10" s="235" t="s">
        <v>84</v>
      </c>
      <c r="E10" s="236"/>
      <c r="F10" s="236"/>
      <c r="G10" s="236"/>
      <c r="H10" s="237"/>
      <c r="I10" s="235" t="s">
        <v>85</v>
      </c>
      <c r="J10" s="236"/>
      <c r="K10" s="236"/>
      <c r="L10" s="236"/>
      <c r="M10" s="237"/>
      <c r="N10" s="238" t="s">
        <v>90</v>
      </c>
      <c r="O10" s="239"/>
      <c r="P10" s="239"/>
      <c r="Q10" s="239"/>
      <c r="R10" s="240"/>
      <c r="S10" s="238" t="s">
        <v>91</v>
      </c>
      <c r="T10" s="239"/>
      <c r="U10" s="239"/>
      <c r="V10" s="239"/>
      <c r="W10" s="240"/>
      <c r="X10" s="229" t="s">
        <v>88</v>
      </c>
      <c r="Y10" s="230"/>
      <c r="Z10" s="230"/>
      <c r="AA10" s="230"/>
      <c r="AB10" s="231"/>
      <c r="AC10" s="232" t="s">
        <v>41</v>
      </c>
      <c r="AD10" s="232"/>
      <c r="AE10" s="232"/>
    </row>
    <row r="11" spans="2:34" ht="15.75" thickBot="1" x14ac:dyDescent="0.3">
      <c r="B11" s="58" t="s">
        <v>40</v>
      </c>
      <c r="C11" s="59" t="s">
        <v>39</v>
      </c>
      <c r="D11" s="60" t="s">
        <v>1</v>
      </c>
      <c r="E11" s="60" t="s">
        <v>2</v>
      </c>
      <c r="F11" s="60" t="s">
        <v>3</v>
      </c>
      <c r="G11" s="60" t="s">
        <v>4</v>
      </c>
      <c r="H11" s="60" t="s">
        <v>5</v>
      </c>
      <c r="I11" s="60" t="s">
        <v>6</v>
      </c>
      <c r="J11" s="60" t="s">
        <v>7</v>
      </c>
      <c r="K11" s="60" t="s">
        <v>8</v>
      </c>
      <c r="L11" s="60" t="s">
        <v>9</v>
      </c>
      <c r="M11" s="60" t="s">
        <v>10</v>
      </c>
      <c r="N11" s="60" t="s">
        <v>11</v>
      </c>
      <c r="O11" s="60" t="s">
        <v>12</v>
      </c>
      <c r="P11" s="60" t="s">
        <v>13</v>
      </c>
      <c r="Q11" s="58" t="s">
        <v>14</v>
      </c>
      <c r="R11" s="58" t="s">
        <v>15</v>
      </c>
      <c r="S11" s="58" t="s">
        <v>16</v>
      </c>
      <c r="T11" s="58" t="s">
        <v>17</v>
      </c>
      <c r="U11" s="58" t="s">
        <v>18</v>
      </c>
      <c r="V11" s="58" t="s">
        <v>19</v>
      </c>
      <c r="W11" s="58" t="s">
        <v>20</v>
      </c>
      <c r="X11" s="58" t="s">
        <v>21</v>
      </c>
      <c r="Y11" s="58" t="s">
        <v>22</v>
      </c>
      <c r="Z11" s="58" t="s">
        <v>23</v>
      </c>
      <c r="AA11" s="58" t="s">
        <v>24</v>
      </c>
      <c r="AB11" s="58" t="s">
        <v>25</v>
      </c>
      <c r="AC11" s="19" t="s">
        <v>54</v>
      </c>
      <c r="AD11" s="129" t="s">
        <v>42</v>
      </c>
      <c r="AE11" s="131" t="s">
        <v>45</v>
      </c>
    </row>
    <row r="12" spans="2:34" x14ac:dyDescent="0.25">
      <c r="B12" s="57">
        <v>1</v>
      </c>
      <c r="C12" s="55" t="s">
        <v>111</v>
      </c>
      <c r="D12" s="67" t="s">
        <v>51</v>
      </c>
      <c r="E12" s="67" t="s">
        <v>51</v>
      </c>
      <c r="F12" s="67" t="s">
        <v>44</v>
      </c>
      <c r="G12" s="67" t="s">
        <v>51</v>
      </c>
      <c r="H12" s="67" t="s">
        <v>44</v>
      </c>
      <c r="I12" s="67" t="s">
        <v>44</v>
      </c>
      <c r="J12" s="67" t="s">
        <v>44</v>
      </c>
      <c r="K12" s="67" t="s">
        <v>44</v>
      </c>
      <c r="L12" s="67" t="s">
        <v>51</v>
      </c>
      <c r="M12" s="67" t="s">
        <v>44</v>
      </c>
      <c r="N12" s="67" t="s">
        <v>51</v>
      </c>
      <c r="O12" s="67" t="s">
        <v>44</v>
      </c>
      <c r="P12" s="67" t="s">
        <v>44</v>
      </c>
      <c r="Q12" s="67" t="s">
        <v>44</v>
      </c>
      <c r="R12" s="67" t="s">
        <v>44</v>
      </c>
      <c r="S12" s="67" t="s">
        <v>44</v>
      </c>
      <c r="T12" s="67" t="s">
        <v>44</v>
      </c>
      <c r="U12" s="67" t="s">
        <v>44</v>
      </c>
      <c r="V12" s="67" t="s">
        <v>44</v>
      </c>
      <c r="W12" s="67" t="s">
        <v>44</v>
      </c>
      <c r="X12" s="67" t="s">
        <v>51</v>
      </c>
      <c r="Y12" s="67" t="s">
        <v>44</v>
      </c>
      <c r="Z12" s="67" t="s">
        <v>51</v>
      </c>
      <c r="AA12" s="67" t="s">
        <v>44</v>
      </c>
      <c r="AB12" s="67" t="s">
        <v>44</v>
      </c>
      <c r="AC12" s="128">
        <f>COUNTIF(D12:AB12,"✔")</f>
        <v>7</v>
      </c>
      <c r="AD12" s="130">
        <f>COUNTIF(D12:AB12,"X")</f>
        <v>18</v>
      </c>
      <c r="AE12" s="132">
        <f>COUNTIF(D12:AB12,"–")</f>
        <v>0</v>
      </c>
      <c r="AG12" s="151" t="s">
        <v>46</v>
      </c>
      <c r="AH12" s="152"/>
    </row>
    <row r="13" spans="2:34" ht="15.75" x14ac:dyDescent="0.25">
      <c r="B13" s="57">
        <v>2</v>
      </c>
      <c r="C13" s="55" t="s">
        <v>112</v>
      </c>
      <c r="D13" s="67" t="s">
        <v>51</v>
      </c>
      <c r="E13" s="67" t="s">
        <v>51</v>
      </c>
      <c r="F13" s="67" t="s">
        <v>51</v>
      </c>
      <c r="G13" s="67" t="s">
        <v>44</v>
      </c>
      <c r="H13" s="67" t="s">
        <v>44</v>
      </c>
      <c r="I13" s="67" t="s">
        <v>51</v>
      </c>
      <c r="J13" s="67" t="s">
        <v>44</v>
      </c>
      <c r="K13" s="67" t="s">
        <v>44</v>
      </c>
      <c r="L13" s="67" t="s">
        <v>44</v>
      </c>
      <c r="M13" s="67" t="s">
        <v>44</v>
      </c>
      <c r="N13" s="67" t="s">
        <v>51</v>
      </c>
      <c r="O13" s="67" t="s">
        <v>51</v>
      </c>
      <c r="P13" s="67" t="s">
        <v>51</v>
      </c>
      <c r="Q13" s="67" t="s">
        <v>44</v>
      </c>
      <c r="R13" s="67" t="s">
        <v>44</v>
      </c>
      <c r="S13" s="67" t="s">
        <v>51</v>
      </c>
      <c r="T13" s="67" t="s">
        <v>51</v>
      </c>
      <c r="U13" s="67" t="s">
        <v>51</v>
      </c>
      <c r="V13" s="67" t="s">
        <v>51</v>
      </c>
      <c r="W13" s="67" t="s">
        <v>44</v>
      </c>
      <c r="X13" s="67" t="s">
        <v>44</v>
      </c>
      <c r="Y13" s="67" t="s">
        <v>51</v>
      </c>
      <c r="Z13" s="67" t="s">
        <v>51</v>
      </c>
      <c r="AA13" s="67" t="s">
        <v>44</v>
      </c>
      <c r="AB13" s="67" t="s">
        <v>51</v>
      </c>
      <c r="AC13" s="128">
        <v>8</v>
      </c>
      <c r="AD13" s="130">
        <f>COUNTIF(D13:AB13,"X")</f>
        <v>11</v>
      </c>
      <c r="AE13" s="132">
        <f t="shared" ref="AE13:AE14" si="0">COUNTIF(E13:AC13,"O")</f>
        <v>0</v>
      </c>
      <c r="AG13" s="78" t="s">
        <v>48</v>
      </c>
      <c r="AH13" s="71" t="s">
        <v>51</v>
      </c>
    </row>
    <row r="14" spans="2:34" ht="15.75" x14ac:dyDescent="0.25">
      <c r="B14" s="57">
        <v>3</v>
      </c>
      <c r="C14" s="55" t="s">
        <v>113</v>
      </c>
      <c r="D14" s="67" t="s">
        <v>51</v>
      </c>
      <c r="E14" s="67" t="s">
        <v>51</v>
      </c>
      <c r="F14" s="67" t="s">
        <v>51</v>
      </c>
      <c r="G14" s="67" t="s">
        <v>51</v>
      </c>
      <c r="H14" s="67" t="s">
        <v>51</v>
      </c>
      <c r="I14" s="67" t="s">
        <v>51</v>
      </c>
      <c r="J14" s="67" t="s">
        <v>51</v>
      </c>
      <c r="K14" s="67" t="s">
        <v>51</v>
      </c>
      <c r="L14" s="67" t="s">
        <v>51</v>
      </c>
      <c r="M14" s="67" t="s">
        <v>44</v>
      </c>
      <c r="N14" s="67" t="s">
        <v>51</v>
      </c>
      <c r="O14" s="67" t="s">
        <v>51</v>
      </c>
      <c r="P14" s="67" t="s">
        <v>44</v>
      </c>
      <c r="Q14" s="67" t="s">
        <v>51</v>
      </c>
      <c r="R14" s="67" t="s">
        <v>44</v>
      </c>
      <c r="S14" s="67" t="s">
        <v>51</v>
      </c>
      <c r="T14" s="67" t="s">
        <v>51</v>
      </c>
      <c r="U14" s="67" t="s">
        <v>51</v>
      </c>
      <c r="V14" s="67" t="s">
        <v>51</v>
      </c>
      <c r="W14" s="67" t="s">
        <v>44</v>
      </c>
      <c r="X14" s="67" t="s">
        <v>44</v>
      </c>
      <c r="Y14" s="67" t="s">
        <v>44</v>
      </c>
      <c r="Z14" s="67" t="s">
        <v>51</v>
      </c>
      <c r="AA14" s="67" t="s">
        <v>51</v>
      </c>
      <c r="AB14" s="67" t="s">
        <v>44</v>
      </c>
      <c r="AC14" s="128">
        <v>12</v>
      </c>
      <c r="AD14" s="130">
        <f t="shared" ref="AD14:AD18" si="1">COUNTIF(D14:AB14,"X")</f>
        <v>7</v>
      </c>
      <c r="AE14" s="132">
        <f t="shared" si="0"/>
        <v>0</v>
      </c>
      <c r="AG14" s="78" t="s">
        <v>49</v>
      </c>
      <c r="AH14" s="72" t="s">
        <v>44</v>
      </c>
    </row>
    <row r="15" spans="2:34" ht="19.5" thickBot="1" x14ac:dyDescent="0.3">
      <c r="B15" s="57">
        <v>4</v>
      </c>
      <c r="C15" s="55" t="s">
        <v>114</v>
      </c>
      <c r="D15" s="67" t="s">
        <v>51</v>
      </c>
      <c r="E15" s="67" t="s">
        <v>51</v>
      </c>
      <c r="F15" s="67" t="s">
        <v>51</v>
      </c>
      <c r="G15" s="67" t="s">
        <v>51</v>
      </c>
      <c r="H15" s="67" t="s">
        <v>44</v>
      </c>
      <c r="I15" s="67" t="s">
        <v>51</v>
      </c>
      <c r="J15" s="67" t="s">
        <v>51</v>
      </c>
      <c r="K15" s="67" t="s">
        <v>51</v>
      </c>
      <c r="L15" s="67" t="s">
        <v>44</v>
      </c>
      <c r="M15" s="67" t="s">
        <v>44</v>
      </c>
      <c r="N15" s="67" t="s">
        <v>51</v>
      </c>
      <c r="O15" s="67" t="s">
        <v>51</v>
      </c>
      <c r="P15" s="67" t="s">
        <v>51</v>
      </c>
      <c r="Q15" s="67" t="s">
        <v>51</v>
      </c>
      <c r="R15" s="67" t="s">
        <v>44</v>
      </c>
      <c r="S15" s="67" t="s">
        <v>51</v>
      </c>
      <c r="T15" s="67" t="s">
        <v>44</v>
      </c>
      <c r="U15" s="67" t="s">
        <v>51</v>
      </c>
      <c r="V15" s="67" t="s">
        <v>51</v>
      </c>
      <c r="W15" s="67" t="s">
        <v>52</v>
      </c>
      <c r="X15" s="67" t="s">
        <v>51</v>
      </c>
      <c r="Y15" s="67" t="s">
        <v>44</v>
      </c>
      <c r="Z15" s="67" t="s">
        <v>51</v>
      </c>
      <c r="AA15" s="67" t="s">
        <v>51</v>
      </c>
      <c r="AB15" s="67" t="s">
        <v>44</v>
      </c>
      <c r="AC15" s="128">
        <v>12</v>
      </c>
      <c r="AD15" s="130">
        <f t="shared" si="1"/>
        <v>7</v>
      </c>
      <c r="AE15" s="132">
        <f>COUNTIF(E15:AC15,"O")</f>
        <v>0</v>
      </c>
      <c r="AG15" s="79" t="s">
        <v>50</v>
      </c>
      <c r="AH15" s="74" t="s">
        <v>52</v>
      </c>
    </row>
    <row r="16" spans="2:34" x14ac:dyDescent="0.25">
      <c r="B16" s="57">
        <v>5</v>
      </c>
      <c r="C16" s="55" t="s">
        <v>115</v>
      </c>
      <c r="D16" s="67" t="s">
        <v>51</v>
      </c>
      <c r="E16" s="67" t="s">
        <v>51</v>
      </c>
      <c r="F16" s="67" t="s">
        <v>51</v>
      </c>
      <c r="G16" s="67" t="s">
        <v>51</v>
      </c>
      <c r="H16" s="67" t="s">
        <v>44</v>
      </c>
      <c r="I16" s="67" t="s">
        <v>51</v>
      </c>
      <c r="J16" s="67" t="s">
        <v>44</v>
      </c>
      <c r="K16" s="67" t="s">
        <v>44</v>
      </c>
      <c r="L16" s="67" t="s">
        <v>44</v>
      </c>
      <c r="M16" s="67" t="s">
        <v>44</v>
      </c>
      <c r="N16" s="67" t="s">
        <v>51</v>
      </c>
      <c r="O16" s="67" t="s">
        <v>51</v>
      </c>
      <c r="P16" s="67" t="s">
        <v>51</v>
      </c>
      <c r="Q16" s="67" t="s">
        <v>44</v>
      </c>
      <c r="R16" s="67" t="s">
        <v>51</v>
      </c>
      <c r="S16" s="67" t="s">
        <v>51</v>
      </c>
      <c r="T16" s="67" t="s">
        <v>44</v>
      </c>
      <c r="U16" s="67" t="s">
        <v>44</v>
      </c>
      <c r="V16" s="67" t="s">
        <v>51</v>
      </c>
      <c r="W16" s="67" t="s">
        <v>44</v>
      </c>
      <c r="X16" s="67" t="s">
        <v>51</v>
      </c>
      <c r="Y16" s="67" t="s">
        <v>44</v>
      </c>
      <c r="Z16" s="67" t="s">
        <v>44</v>
      </c>
      <c r="AA16" s="67" t="s">
        <v>44</v>
      </c>
      <c r="AB16" s="67" t="s">
        <v>44</v>
      </c>
      <c r="AC16" s="128">
        <v>10</v>
      </c>
      <c r="AD16" s="130">
        <f t="shared" si="1"/>
        <v>13</v>
      </c>
      <c r="AE16" s="132">
        <f t="shared" ref="AE16:AE18" si="2">COUNTIF(E16:AC16,"O")</f>
        <v>0</v>
      </c>
      <c r="AG16" s="62"/>
    </row>
    <row r="17" spans="2:31" x14ac:dyDescent="0.25">
      <c r="B17" s="57">
        <v>6</v>
      </c>
      <c r="C17" s="55" t="s">
        <v>116</v>
      </c>
      <c r="D17" s="67" t="s">
        <v>51</v>
      </c>
      <c r="E17" s="67" t="s">
        <v>51</v>
      </c>
      <c r="F17" s="67" t="s">
        <v>51</v>
      </c>
      <c r="G17" s="67" t="s">
        <v>44</v>
      </c>
      <c r="H17" s="67" t="s">
        <v>44</v>
      </c>
      <c r="I17" s="67" t="s">
        <v>51</v>
      </c>
      <c r="J17" s="67" t="s">
        <v>44</v>
      </c>
      <c r="K17" s="67" t="s">
        <v>44</v>
      </c>
      <c r="L17" s="67" t="s">
        <v>51</v>
      </c>
      <c r="M17" s="67" t="s">
        <v>51</v>
      </c>
      <c r="N17" s="67" t="s">
        <v>51</v>
      </c>
      <c r="O17" s="67" t="s">
        <v>51</v>
      </c>
      <c r="P17" s="67" t="s">
        <v>51</v>
      </c>
      <c r="Q17" s="67" t="s">
        <v>44</v>
      </c>
      <c r="R17" s="67" t="s">
        <v>51</v>
      </c>
      <c r="S17" s="67" t="s">
        <v>51</v>
      </c>
      <c r="T17" s="67" t="s">
        <v>44</v>
      </c>
      <c r="U17" s="67" t="s">
        <v>51</v>
      </c>
      <c r="V17" s="67" t="s">
        <v>51</v>
      </c>
      <c r="W17" s="67" t="s">
        <v>44</v>
      </c>
      <c r="X17" s="67" t="s">
        <v>51</v>
      </c>
      <c r="Y17" s="67" t="s">
        <v>44</v>
      </c>
      <c r="Z17" s="67" t="s">
        <v>44</v>
      </c>
      <c r="AA17" s="67" t="s">
        <v>44</v>
      </c>
      <c r="AB17" s="67" t="s">
        <v>44</v>
      </c>
      <c r="AC17" s="128">
        <v>6</v>
      </c>
      <c r="AD17" s="130">
        <f t="shared" si="1"/>
        <v>11</v>
      </c>
      <c r="AE17" s="132">
        <f t="shared" si="2"/>
        <v>0</v>
      </c>
    </row>
    <row r="18" spans="2:31" x14ac:dyDescent="0.25">
      <c r="B18" s="57">
        <v>7</v>
      </c>
      <c r="C18" s="55" t="s">
        <v>117</v>
      </c>
      <c r="D18" s="67" t="s">
        <v>51</v>
      </c>
      <c r="E18" s="67" t="s">
        <v>44</v>
      </c>
      <c r="F18" s="67" t="s">
        <v>51</v>
      </c>
      <c r="G18" s="67" t="s">
        <v>44</v>
      </c>
      <c r="H18" s="67" t="s">
        <v>51</v>
      </c>
      <c r="I18" s="67" t="s">
        <v>51</v>
      </c>
      <c r="J18" s="67" t="s">
        <v>51</v>
      </c>
      <c r="K18" s="67" t="s">
        <v>44</v>
      </c>
      <c r="L18" s="67" t="s">
        <v>51</v>
      </c>
      <c r="M18" s="67" t="s">
        <v>44</v>
      </c>
      <c r="N18" s="67" t="s">
        <v>51</v>
      </c>
      <c r="O18" s="67" t="s">
        <v>51</v>
      </c>
      <c r="P18" s="67" t="s">
        <v>51</v>
      </c>
      <c r="Q18" s="67" t="s">
        <v>44</v>
      </c>
      <c r="R18" s="67" t="s">
        <v>51</v>
      </c>
      <c r="S18" s="67" t="s">
        <v>51</v>
      </c>
      <c r="T18" s="67" t="s">
        <v>51</v>
      </c>
      <c r="U18" s="67" t="s">
        <v>44</v>
      </c>
      <c r="V18" s="67" t="s">
        <v>51</v>
      </c>
      <c r="W18" s="67" t="s">
        <v>51</v>
      </c>
      <c r="X18" s="67" t="s">
        <v>51</v>
      </c>
      <c r="Y18" s="67" t="s">
        <v>51</v>
      </c>
      <c r="Z18" s="67" t="s">
        <v>51</v>
      </c>
      <c r="AA18" s="67" t="s">
        <v>44</v>
      </c>
      <c r="AB18" s="67" t="s">
        <v>51</v>
      </c>
      <c r="AC18" s="128">
        <v>18</v>
      </c>
      <c r="AD18" s="130">
        <f t="shared" si="1"/>
        <v>7</v>
      </c>
      <c r="AE18" s="132">
        <f t="shared" si="2"/>
        <v>0</v>
      </c>
    </row>
    <row r="19" spans="2:31" x14ac:dyDescent="0.25">
      <c r="C19" s="56"/>
      <c r="D19" s="56"/>
      <c r="E19" s="56"/>
      <c r="F19" s="56"/>
      <c r="G19" s="56"/>
      <c r="H19" s="56"/>
      <c r="I19" s="56"/>
      <c r="J19" s="56"/>
      <c r="K19" s="56"/>
      <c r="L19" s="56"/>
      <c r="M19" s="56"/>
      <c r="N19" s="56"/>
      <c r="O19" s="56"/>
      <c r="P19" s="56"/>
    </row>
    <row r="20" spans="2:31" x14ac:dyDescent="0.25"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2:31" ht="31.5" customHeight="1" x14ac:dyDescent="0.25">
      <c r="B21" s="1"/>
      <c r="C21" s="9" t="s">
        <v>0</v>
      </c>
      <c r="D21" s="8" t="s">
        <v>1</v>
      </c>
      <c r="E21" s="8" t="s">
        <v>2</v>
      </c>
      <c r="F21" s="8" t="s">
        <v>3</v>
      </c>
      <c r="G21" s="8" t="s">
        <v>4</v>
      </c>
      <c r="H21" s="8" t="s">
        <v>5</v>
      </c>
      <c r="I21" s="8" t="s">
        <v>6</v>
      </c>
      <c r="J21" s="8" t="s">
        <v>7</v>
      </c>
      <c r="K21" s="8" t="s">
        <v>8</v>
      </c>
      <c r="L21" s="8" t="s">
        <v>9</v>
      </c>
      <c r="M21" s="8" t="s">
        <v>10</v>
      </c>
      <c r="N21" s="8" t="s">
        <v>11</v>
      </c>
      <c r="O21" s="8" t="s">
        <v>12</v>
      </c>
      <c r="P21" s="8" t="s">
        <v>13</v>
      </c>
      <c r="Q21" s="8" t="s">
        <v>14</v>
      </c>
      <c r="R21" s="8" t="s">
        <v>15</v>
      </c>
      <c r="S21" s="8" t="s">
        <v>16</v>
      </c>
      <c r="T21" s="8" t="s">
        <v>17</v>
      </c>
      <c r="U21" s="8" t="s">
        <v>18</v>
      </c>
      <c r="V21" s="8" t="s">
        <v>19</v>
      </c>
      <c r="W21" s="8" t="s">
        <v>20</v>
      </c>
      <c r="X21" s="8" t="s">
        <v>21</v>
      </c>
      <c r="Y21" s="8" t="s">
        <v>22</v>
      </c>
      <c r="Z21" s="8" t="s">
        <v>23</v>
      </c>
      <c r="AA21" s="8" t="s">
        <v>24</v>
      </c>
      <c r="AB21" s="8" t="s">
        <v>25</v>
      </c>
      <c r="AC21" s="31" t="s">
        <v>30</v>
      </c>
      <c r="AD21" s="6" t="s">
        <v>36</v>
      </c>
    </row>
    <row r="22" spans="2:31" x14ac:dyDescent="0.25">
      <c r="B22" s="1"/>
      <c r="C22" s="10" t="s">
        <v>35</v>
      </c>
      <c r="D22" s="12">
        <f>COUNTIF(D12:D18,"✔")</f>
        <v>7</v>
      </c>
      <c r="E22" s="12">
        <f>COUNTIF(E12:E18,"✔")</f>
        <v>6</v>
      </c>
      <c r="F22" s="12">
        <f>COUNTIF(F12:F18,"✔")</f>
        <v>6</v>
      </c>
      <c r="G22" s="12">
        <f>COUNTIF(G12:G18,"✔")</f>
        <v>4</v>
      </c>
      <c r="H22" s="12">
        <f>COUNTIF(H12:H18,"✔")</f>
        <v>2</v>
      </c>
      <c r="I22" s="12">
        <f>COUNTIF(I12:I18,"✔")</f>
        <v>6</v>
      </c>
      <c r="J22" s="12">
        <f>COUNTIF(J12:J18,"✔")</f>
        <v>3</v>
      </c>
      <c r="K22" s="12">
        <f>COUNTIF(K12:K18,"✔")</f>
        <v>2</v>
      </c>
      <c r="L22" s="12">
        <f>COUNTIF(L12:L18,"✔")</f>
        <v>4</v>
      </c>
      <c r="M22" s="12">
        <f>COUNTIF(M12:M18,"✔")</f>
        <v>1</v>
      </c>
      <c r="N22" s="12">
        <f>COUNTIF(N12:N18,"✔")</f>
        <v>7</v>
      </c>
      <c r="O22" s="12">
        <f>COUNTIF(O12:O18,"✔")</f>
        <v>6</v>
      </c>
      <c r="P22" s="12">
        <f>COUNTIF(P12:P18,"✔")</f>
        <v>5</v>
      </c>
      <c r="Q22" s="12">
        <f>COUNTIF(Q12:Q18,"✔")</f>
        <v>2</v>
      </c>
      <c r="R22" s="12">
        <f>COUNTIF(R12:R18,"✔")</f>
        <v>3</v>
      </c>
      <c r="S22" s="12">
        <f>COUNTIF(S12:S18,"✔")</f>
        <v>6</v>
      </c>
      <c r="T22" s="12">
        <f>COUNTIF(T12:T18,"✔")</f>
        <v>3</v>
      </c>
      <c r="U22" s="12">
        <f>COUNTIF(U12:U18,"✔")</f>
        <v>4</v>
      </c>
      <c r="V22" s="12">
        <f>COUNTIF(V12:V18,"✔")</f>
        <v>6</v>
      </c>
      <c r="W22" s="12">
        <f>COUNTIF(W12:W18,"✔")</f>
        <v>1</v>
      </c>
      <c r="X22" s="12">
        <f>COUNTIF(X12:X18,"✔")</f>
        <v>5</v>
      </c>
      <c r="Y22" s="12">
        <f>COUNTIF(Y12:Y18,"✔")</f>
        <v>2</v>
      </c>
      <c r="Z22" s="12">
        <f>COUNTIF(Z12:Z18,"✔")</f>
        <v>5</v>
      </c>
      <c r="AA22" s="12">
        <f>COUNTIF(AA12:AA18,"✔")</f>
        <v>2</v>
      </c>
      <c r="AB22" s="12">
        <f>COUNTIF(AB12:AB18,"✔")</f>
        <v>2</v>
      </c>
      <c r="AC22" s="20">
        <f>SUM(D22:AB22)</f>
        <v>100</v>
      </c>
      <c r="AD22" s="14">
        <f>AC22/$AC$25</f>
        <v>0.5714285714285714</v>
      </c>
    </row>
    <row r="23" spans="2:31" x14ac:dyDescent="0.25">
      <c r="B23" s="1"/>
      <c r="C23" s="69" t="s">
        <v>63</v>
      </c>
      <c r="D23" s="12">
        <f>COUNTIF(D12:D18,"X")</f>
        <v>0</v>
      </c>
      <c r="E23" s="12">
        <f>COUNTIF(E12:E18,"X")</f>
        <v>1</v>
      </c>
      <c r="F23" s="12">
        <f>COUNTIF(F12:F18,"X")</f>
        <v>1</v>
      </c>
      <c r="G23" s="12">
        <f>COUNTIF(G12:G18,"X")</f>
        <v>3</v>
      </c>
      <c r="H23" s="12">
        <f>COUNTIF(H12:H18,"X")</f>
        <v>5</v>
      </c>
      <c r="I23" s="12">
        <f>COUNTIF(I12:I18,"X")</f>
        <v>1</v>
      </c>
      <c r="J23" s="12">
        <f>COUNTIF(J12:J18,"X")</f>
        <v>4</v>
      </c>
      <c r="K23" s="12">
        <f>COUNTIF(K12:K18,"X")</f>
        <v>5</v>
      </c>
      <c r="L23" s="12">
        <f>COUNTIF(L12:L18,"X")</f>
        <v>3</v>
      </c>
      <c r="M23" s="12">
        <f>COUNTIF(M12:M18,"X")</f>
        <v>6</v>
      </c>
      <c r="N23" s="12">
        <f>COUNTIF(N12:N18,"X")</f>
        <v>0</v>
      </c>
      <c r="O23" s="12">
        <f>COUNTIF(O12:O18,"X")</f>
        <v>1</v>
      </c>
      <c r="P23" s="12">
        <f>COUNTIF(P12:P18,"X")</f>
        <v>2</v>
      </c>
      <c r="Q23" s="12">
        <f>COUNTIF(Q12:Q18,"X")</f>
        <v>5</v>
      </c>
      <c r="R23" s="12">
        <f>COUNTIF(R12:R18,"X")</f>
        <v>4</v>
      </c>
      <c r="S23" s="12">
        <f>COUNTIF(S12:S18,"X")</f>
        <v>1</v>
      </c>
      <c r="T23" s="12">
        <f>COUNTIF(T12:T18,"X")</f>
        <v>4</v>
      </c>
      <c r="U23" s="12">
        <f>COUNTIF(U12:U18,"X")</f>
        <v>3</v>
      </c>
      <c r="V23" s="12">
        <f>COUNTIF(V12:V18,"X")</f>
        <v>1</v>
      </c>
      <c r="W23" s="12">
        <f>COUNTIF(W12:W18,"X")</f>
        <v>5</v>
      </c>
      <c r="X23" s="12">
        <f>COUNTIF(X12:X18,"X")</f>
        <v>2</v>
      </c>
      <c r="Y23" s="12">
        <f>COUNTIF(Y12:Y18,"X")</f>
        <v>5</v>
      </c>
      <c r="Z23" s="12">
        <f>COUNTIF(Z12:Z18,"X")</f>
        <v>2</v>
      </c>
      <c r="AA23" s="12">
        <f>COUNTIF(AA12:AA18,"X")</f>
        <v>5</v>
      </c>
      <c r="AB23" s="12">
        <f>COUNTIF(AB12:AB18,"X")</f>
        <v>5</v>
      </c>
      <c r="AC23" s="21">
        <f t="shared" ref="AC23:AC24" si="3">SUM(D23:AB23)</f>
        <v>74</v>
      </c>
      <c r="AD23" s="15">
        <f>AC23/$AC$25</f>
        <v>0.42285714285714288</v>
      </c>
    </row>
    <row r="24" spans="2:31" ht="18.75" x14ac:dyDescent="0.3">
      <c r="B24" s="1"/>
      <c r="C24" s="43" t="s">
        <v>32</v>
      </c>
      <c r="D24" s="12">
        <f>COUNTIF(D12:D18,"–")</f>
        <v>0</v>
      </c>
      <c r="E24" s="12">
        <f>COUNTIF(E12:E18,"–")</f>
        <v>0</v>
      </c>
      <c r="F24" s="12">
        <f>COUNTIF(F12:F18,"–")</f>
        <v>0</v>
      </c>
      <c r="G24" s="12">
        <f>COUNTIF(G12:G18,"–")</f>
        <v>0</v>
      </c>
      <c r="H24" s="12">
        <f>COUNTIF(H12:H18,"–")</f>
        <v>0</v>
      </c>
      <c r="I24" s="12">
        <f>COUNTIF(I12:I18,"–")</f>
        <v>0</v>
      </c>
      <c r="J24" s="12">
        <f>COUNTIF(J12:J18,"–")</f>
        <v>0</v>
      </c>
      <c r="K24" s="12">
        <f>COUNTIF(K12:K18,"–")</f>
        <v>0</v>
      </c>
      <c r="L24" s="12">
        <f>COUNTIF(L12:L18,"–")</f>
        <v>0</v>
      </c>
      <c r="M24" s="12">
        <f>COUNTIF(M12:M18,"–")</f>
        <v>0</v>
      </c>
      <c r="N24" s="12">
        <f>COUNTIF(N12:N18,"–")</f>
        <v>0</v>
      </c>
      <c r="O24" s="12">
        <f>COUNTIF(O12:O18,"–")</f>
        <v>0</v>
      </c>
      <c r="P24" s="12">
        <f>COUNTIF(P12:P18,"–")</f>
        <v>0</v>
      </c>
      <c r="Q24" s="12">
        <f>COUNTIF(Q12:Q18,"–")</f>
        <v>0</v>
      </c>
      <c r="R24" s="12">
        <f>COUNTIF(R12:R18,"–")</f>
        <v>0</v>
      </c>
      <c r="S24" s="12">
        <f>COUNTIF(S12:S18,"–")</f>
        <v>0</v>
      </c>
      <c r="T24" s="12">
        <f>COUNTIF(T12:T18,"–")</f>
        <v>0</v>
      </c>
      <c r="U24" s="12">
        <f>COUNTIF(U12:U18,"–")</f>
        <v>0</v>
      </c>
      <c r="V24" s="12">
        <f>COUNTIF(V12:V18,"–")</f>
        <v>0</v>
      </c>
      <c r="W24" s="12">
        <f>COUNTIF(W12:W18,"–")</f>
        <v>1</v>
      </c>
      <c r="X24" s="12">
        <f>COUNTIF(X12:X18,"–")</f>
        <v>0</v>
      </c>
      <c r="Y24" s="12">
        <f>COUNTIF(Y12:Y18,"–")</f>
        <v>0</v>
      </c>
      <c r="Z24" s="12">
        <f>COUNTIF(Z12:Z18,"–")</f>
        <v>0</v>
      </c>
      <c r="AA24" s="12">
        <f>COUNTIF(AA12:AA18,"–")</f>
        <v>0</v>
      </c>
      <c r="AB24" s="12">
        <f>COUNTIF(AB12:AB18,"–")</f>
        <v>0</v>
      </c>
      <c r="AC24" s="44">
        <f t="shared" si="3"/>
        <v>1</v>
      </c>
      <c r="AD24" s="17">
        <f t="shared" ref="AD24:AD25" si="4">AC24/$AC$25</f>
        <v>5.7142857142857143E-3</v>
      </c>
    </row>
    <row r="25" spans="2:31" x14ac:dyDescent="0.25">
      <c r="B25" s="1"/>
      <c r="C25" s="13" t="s">
        <v>30</v>
      </c>
      <c r="D25" s="22">
        <f t="shared" ref="D25:AC25" si="5">SUM(D22:D24)</f>
        <v>7</v>
      </c>
      <c r="E25" s="22">
        <f t="shared" si="5"/>
        <v>7</v>
      </c>
      <c r="F25" s="22">
        <f t="shared" si="5"/>
        <v>7</v>
      </c>
      <c r="G25" s="22">
        <f t="shared" si="5"/>
        <v>7</v>
      </c>
      <c r="H25" s="22">
        <f t="shared" si="5"/>
        <v>7</v>
      </c>
      <c r="I25" s="22">
        <f t="shared" si="5"/>
        <v>7</v>
      </c>
      <c r="J25" s="22">
        <f t="shared" si="5"/>
        <v>7</v>
      </c>
      <c r="K25" s="22">
        <f t="shared" si="5"/>
        <v>7</v>
      </c>
      <c r="L25" s="22">
        <f t="shared" si="5"/>
        <v>7</v>
      </c>
      <c r="M25" s="22">
        <f t="shared" si="5"/>
        <v>7</v>
      </c>
      <c r="N25" s="22">
        <f t="shared" si="5"/>
        <v>7</v>
      </c>
      <c r="O25" s="22">
        <f t="shared" si="5"/>
        <v>7</v>
      </c>
      <c r="P25" s="22">
        <f t="shared" si="5"/>
        <v>7</v>
      </c>
      <c r="Q25" s="22">
        <f t="shared" si="5"/>
        <v>7</v>
      </c>
      <c r="R25" s="22">
        <f t="shared" si="5"/>
        <v>7</v>
      </c>
      <c r="S25" s="22">
        <f t="shared" si="5"/>
        <v>7</v>
      </c>
      <c r="T25" s="22">
        <f t="shared" si="5"/>
        <v>7</v>
      </c>
      <c r="U25" s="22">
        <f t="shared" si="5"/>
        <v>7</v>
      </c>
      <c r="V25" s="22">
        <f t="shared" si="5"/>
        <v>7</v>
      </c>
      <c r="W25" s="22">
        <f t="shared" si="5"/>
        <v>7</v>
      </c>
      <c r="X25" s="22">
        <f t="shared" si="5"/>
        <v>7</v>
      </c>
      <c r="Y25" s="22">
        <f t="shared" si="5"/>
        <v>7</v>
      </c>
      <c r="Z25" s="22">
        <f t="shared" si="5"/>
        <v>7</v>
      </c>
      <c r="AA25" s="22">
        <f t="shared" si="5"/>
        <v>7</v>
      </c>
      <c r="AB25" s="22">
        <f t="shared" si="5"/>
        <v>7</v>
      </c>
      <c r="AC25" s="23">
        <f t="shared" si="5"/>
        <v>175</v>
      </c>
      <c r="AD25" s="34">
        <f t="shared" si="4"/>
        <v>1</v>
      </c>
    </row>
    <row r="26" spans="2:31" x14ac:dyDescent="0.25">
      <c r="B26" s="1"/>
      <c r="C26" s="4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7"/>
    </row>
    <row r="27" spans="2:31" x14ac:dyDescent="0.25">
      <c r="B27" s="1"/>
      <c r="C27" s="2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  <c r="X27" s="3"/>
      <c r="Y27" s="3"/>
      <c r="Z27" s="3"/>
      <c r="AA27" s="3"/>
      <c r="AB27" s="3"/>
      <c r="AC27" s="1"/>
    </row>
    <row r="28" spans="2:31" x14ac:dyDescent="0.25"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2:31" x14ac:dyDescent="0.25">
      <c r="B29" s="1"/>
      <c r="C29" s="1"/>
      <c r="D29" s="184" t="s">
        <v>26</v>
      </c>
      <c r="E29" s="185"/>
      <c r="F29" s="185"/>
      <c r="G29" s="185"/>
      <c r="H29" s="185"/>
      <c r="I29" s="185"/>
      <c r="J29" s="185"/>
      <c r="K29" s="185"/>
      <c r="L29" s="185"/>
      <c r="M29" s="185"/>
      <c r="N29" s="185"/>
      <c r="O29" s="185"/>
      <c r="P29" s="185"/>
      <c r="Q29" s="185"/>
      <c r="R29" s="185"/>
      <c r="S29" s="185"/>
      <c r="T29" s="185"/>
      <c r="U29" s="185"/>
      <c r="V29" s="185"/>
      <c r="W29" s="185"/>
      <c r="X29" s="185"/>
      <c r="Y29" s="185"/>
      <c r="Z29" s="185"/>
      <c r="AA29" s="185"/>
      <c r="AB29" s="186"/>
    </row>
    <row r="30" spans="2:31" ht="23.25" customHeight="1" x14ac:dyDescent="0.25">
      <c r="B30" s="1"/>
      <c r="C30" s="1"/>
      <c r="D30" s="187" t="s">
        <v>27</v>
      </c>
      <c r="E30" s="188"/>
      <c r="F30" s="188"/>
      <c r="G30" s="188"/>
      <c r="H30" s="188"/>
      <c r="I30" s="189"/>
      <c r="J30" s="228" t="s">
        <v>28</v>
      </c>
      <c r="K30" s="220"/>
      <c r="L30" s="220"/>
      <c r="M30" s="220"/>
      <c r="N30" s="220"/>
      <c r="O30" s="220"/>
      <c r="P30" s="220"/>
      <c r="Q30" s="220"/>
      <c r="R30" s="220"/>
      <c r="S30" s="220"/>
      <c r="T30" s="220"/>
      <c r="U30" s="225" t="s">
        <v>33</v>
      </c>
      <c r="V30" s="226"/>
      <c r="W30" s="226"/>
      <c r="X30" s="226"/>
      <c r="Y30" s="226"/>
      <c r="Z30" s="226"/>
      <c r="AA30" s="226"/>
      <c r="AB30" s="227"/>
    </row>
    <row r="31" spans="2:31" x14ac:dyDescent="0.25">
      <c r="B31" s="1"/>
      <c r="C31" s="1"/>
      <c r="D31" s="30" t="s">
        <v>1</v>
      </c>
      <c r="E31" s="30" t="s">
        <v>6</v>
      </c>
      <c r="F31" s="30" t="s">
        <v>11</v>
      </c>
      <c r="G31" s="30" t="s">
        <v>16</v>
      </c>
      <c r="H31" s="30" t="s">
        <v>21</v>
      </c>
      <c r="I31" s="11" t="s">
        <v>23</v>
      </c>
      <c r="J31" s="38" t="s">
        <v>2</v>
      </c>
      <c r="K31" s="38" t="s">
        <v>3</v>
      </c>
      <c r="L31" s="38" t="s">
        <v>7</v>
      </c>
      <c r="M31" s="38" t="s">
        <v>8</v>
      </c>
      <c r="N31" s="38" t="s">
        <v>9</v>
      </c>
      <c r="O31" s="38" t="s">
        <v>12</v>
      </c>
      <c r="P31" s="38" t="s">
        <v>13</v>
      </c>
      <c r="Q31" s="38" t="s">
        <v>14</v>
      </c>
      <c r="R31" s="38" t="s">
        <v>17</v>
      </c>
      <c r="S31" s="39" t="s">
        <v>19</v>
      </c>
      <c r="T31" s="39" t="s">
        <v>22</v>
      </c>
      <c r="U31" s="50" t="s">
        <v>4</v>
      </c>
      <c r="V31" s="50" t="s">
        <v>5</v>
      </c>
      <c r="W31" s="26" t="s">
        <v>10</v>
      </c>
      <c r="X31" s="26" t="s">
        <v>15</v>
      </c>
      <c r="Y31" s="26" t="s">
        <v>18</v>
      </c>
      <c r="Z31" s="26" t="s">
        <v>20</v>
      </c>
      <c r="AA31" s="26" t="s">
        <v>24</v>
      </c>
      <c r="AB31" s="26" t="s">
        <v>25</v>
      </c>
    </row>
    <row r="32" spans="2:31" x14ac:dyDescent="0.25">
      <c r="B32" s="1"/>
      <c r="C32" s="51" t="s">
        <v>35</v>
      </c>
      <c r="D32" s="192">
        <f>SUM(D22,I22,N22,S22,X22,Z22)</f>
        <v>36</v>
      </c>
      <c r="E32" s="192"/>
      <c r="F32" s="192"/>
      <c r="G32" s="192"/>
      <c r="H32" s="192"/>
      <c r="I32" s="192"/>
      <c r="J32" s="192">
        <f>SUM(E22,F22,J22,K22,L22,O22,P22,Q22,T22,V22,Y22)</f>
        <v>45</v>
      </c>
      <c r="K32" s="192"/>
      <c r="L32" s="192"/>
      <c r="M32" s="192"/>
      <c r="N32" s="192"/>
      <c r="O32" s="192"/>
      <c r="P32" s="192"/>
      <c r="Q32" s="192"/>
      <c r="R32" s="192"/>
      <c r="S32" s="192"/>
      <c r="T32" s="192"/>
      <c r="U32" s="192">
        <f>SUM(G22,H22,M22,R22,U22,W22,AA22,AB22)</f>
        <v>19</v>
      </c>
      <c r="V32" s="192"/>
      <c r="W32" s="192"/>
      <c r="X32" s="192"/>
      <c r="Y32" s="192"/>
      <c r="Z32" s="192"/>
      <c r="AA32" s="192"/>
      <c r="AB32" s="192"/>
      <c r="AC32" s="19">
        <f>SUM(D32:AB32)</f>
        <v>100</v>
      </c>
    </row>
    <row r="33" spans="2:29" ht="15.75" customHeight="1" x14ac:dyDescent="0.25">
      <c r="B33" s="1"/>
      <c r="C33" s="81" t="s">
        <v>57</v>
      </c>
      <c r="D33" s="170">
        <f>SUM(D23,I23,N23,S23,X23,Z23)</f>
        <v>6</v>
      </c>
      <c r="E33" s="170"/>
      <c r="F33" s="170"/>
      <c r="G33" s="170"/>
      <c r="H33" s="170"/>
      <c r="I33" s="170"/>
      <c r="J33" s="170">
        <f>SUM(E23,F23,J23,K23,L23,O23,P23,Q23,T23,V23,Y23)</f>
        <v>32</v>
      </c>
      <c r="K33" s="170"/>
      <c r="L33" s="170"/>
      <c r="M33" s="170"/>
      <c r="N33" s="170"/>
      <c r="O33" s="170"/>
      <c r="P33" s="170"/>
      <c r="Q33" s="170"/>
      <c r="R33" s="170"/>
      <c r="S33" s="170"/>
      <c r="T33" s="170"/>
      <c r="U33" s="170">
        <f>SUM(G23,H23,M23,R23,U23,W23,AA23,AB23)</f>
        <v>36</v>
      </c>
      <c r="V33" s="170"/>
      <c r="W33" s="170"/>
      <c r="X33" s="170"/>
      <c r="Y33" s="170"/>
      <c r="Z33" s="170"/>
      <c r="AA33" s="170"/>
      <c r="AB33" s="170"/>
      <c r="AC33" s="24">
        <f t="shared" ref="AC33:AC34" si="6">SUM(D33:AB33)</f>
        <v>74</v>
      </c>
    </row>
    <row r="34" spans="2:29" ht="18.75" x14ac:dyDescent="0.3">
      <c r="B34" s="1"/>
      <c r="C34" s="52" t="s">
        <v>32</v>
      </c>
      <c r="D34" s="191">
        <f>SUM(D24,I24,N24,S24,X24,Z24)</f>
        <v>0</v>
      </c>
      <c r="E34" s="191"/>
      <c r="F34" s="191"/>
      <c r="G34" s="191"/>
      <c r="H34" s="191"/>
      <c r="I34" s="191"/>
      <c r="J34" s="191">
        <f>SUM(E24,F24,J24,K24,L24,O24,P24,Q24,T24,V24,Y24)</f>
        <v>0</v>
      </c>
      <c r="K34" s="191"/>
      <c r="L34" s="191"/>
      <c r="M34" s="191"/>
      <c r="N34" s="191"/>
      <c r="O34" s="191"/>
      <c r="P34" s="191"/>
      <c r="Q34" s="191"/>
      <c r="R34" s="191"/>
      <c r="S34" s="191"/>
      <c r="T34" s="191"/>
      <c r="U34" s="191">
        <f>SUM(G24,H24,M24,R24,U24,W24,AA24,AB24)</f>
        <v>1</v>
      </c>
      <c r="V34" s="191"/>
      <c r="W34" s="191"/>
      <c r="X34" s="191"/>
      <c r="Y34" s="191"/>
      <c r="Z34" s="191"/>
      <c r="AA34" s="191"/>
      <c r="AB34" s="191"/>
      <c r="AC34" s="41">
        <f t="shared" si="6"/>
        <v>1</v>
      </c>
    </row>
    <row r="35" spans="2:29" x14ac:dyDescent="0.25">
      <c r="B35" s="1"/>
      <c r="C35" s="53" t="s">
        <v>29</v>
      </c>
      <c r="D35" s="218">
        <f>SUM(D32:I34)</f>
        <v>42</v>
      </c>
      <c r="E35" s="218"/>
      <c r="F35" s="218"/>
      <c r="G35" s="218"/>
      <c r="H35" s="218"/>
      <c r="I35" s="218"/>
      <c r="J35" s="218">
        <f>SUM(J32:T34)</f>
        <v>77</v>
      </c>
      <c r="K35" s="218"/>
      <c r="L35" s="218"/>
      <c r="M35" s="218"/>
      <c r="N35" s="218"/>
      <c r="O35" s="218"/>
      <c r="P35" s="218"/>
      <c r="Q35" s="218"/>
      <c r="R35" s="218"/>
      <c r="S35" s="218"/>
      <c r="T35" s="218"/>
      <c r="U35" s="218">
        <f>SUM(U32:AB34)</f>
        <v>56</v>
      </c>
      <c r="V35" s="218"/>
      <c r="W35" s="218"/>
      <c r="X35" s="218"/>
      <c r="Y35" s="218"/>
      <c r="Z35" s="218"/>
      <c r="AA35" s="218"/>
      <c r="AB35" s="218"/>
      <c r="AC35" s="18">
        <f>SUM(D35:AB35)</f>
        <v>175</v>
      </c>
    </row>
    <row r="36" spans="2:29" x14ac:dyDescent="0.25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8" spans="2:29" ht="38.25" customHeight="1" x14ac:dyDescent="0.25">
      <c r="D38" s="47" t="s">
        <v>37</v>
      </c>
      <c r="E38" s="48" t="s">
        <v>28</v>
      </c>
      <c r="F38" s="49" t="s">
        <v>33</v>
      </c>
    </row>
    <row r="39" spans="2:29" x14ac:dyDescent="0.25">
      <c r="C39" s="27" t="s">
        <v>35</v>
      </c>
      <c r="D39" s="37">
        <f>D32/$D$35</f>
        <v>0.8571428571428571</v>
      </c>
      <c r="E39" s="37">
        <f>J32/$J$35</f>
        <v>0.58441558441558439</v>
      </c>
      <c r="F39" s="37">
        <f>U32/$U$35</f>
        <v>0.3392857142857143</v>
      </c>
    </row>
    <row r="40" spans="2:29" x14ac:dyDescent="0.25">
      <c r="C40" s="75" t="s">
        <v>56</v>
      </c>
      <c r="D40" s="40">
        <f>D33/$D$35</f>
        <v>0.14285714285714285</v>
      </c>
      <c r="E40" s="37">
        <f>J33/$J$35</f>
        <v>0.41558441558441561</v>
      </c>
      <c r="F40" s="37">
        <f>U33/$U$35</f>
        <v>0.6428571428571429</v>
      </c>
    </row>
    <row r="41" spans="2:29" ht="18.75" x14ac:dyDescent="0.3">
      <c r="C41" s="42" t="s">
        <v>32</v>
      </c>
      <c r="D41" s="16">
        <f>D34/$D$35</f>
        <v>0</v>
      </c>
      <c r="E41" s="37">
        <f>J34/$J$35</f>
        <v>0</v>
      </c>
      <c r="F41" s="37">
        <f>U34/$U$35</f>
        <v>1.7857142857142856E-2</v>
      </c>
    </row>
    <row r="42" spans="2:29" ht="253.5" customHeight="1" x14ac:dyDescent="0.25">
      <c r="D42" s="109">
        <f>SUM(D39:D41)</f>
        <v>1</v>
      </c>
      <c r="E42" s="109">
        <f t="shared" ref="E42:F42" si="7">SUM(E39:E41)</f>
        <v>1</v>
      </c>
      <c r="F42" s="109">
        <f t="shared" si="7"/>
        <v>1</v>
      </c>
    </row>
    <row r="58" spans="3:29" ht="18.75" x14ac:dyDescent="0.3">
      <c r="C58" s="180" t="s">
        <v>71</v>
      </c>
      <c r="D58" s="180"/>
      <c r="E58" s="180"/>
      <c r="F58" s="180"/>
      <c r="G58" s="180"/>
      <c r="H58" s="180"/>
      <c r="I58" s="180"/>
      <c r="J58" s="180"/>
      <c r="K58" s="180"/>
      <c r="L58" s="180"/>
      <c r="M58" s="180"/>
      <c r="N58" s="180"/>
      <c r="O58" s="180"/>
      <c r="P58" s="180"/>
      <c r="Q58" s="180"/>
      <c r="R58" s="180"/>
      <c r="S58" s="180"/>
      <c r="T58" s="180"/>
      <c r="U58" s="180"/>
      <c r="V58" s="180"/>
      <c r="W58" s="180"/>
      <c r="X58" s="180"/>
      <c r="Y58" s="180"/>
      <c r="Z58" s="180"/>
      <c r="AA58" s="180"/>
      <c r="AB58" s="180"/>
      <c r="AC58" s="180"/>
    </row>
    <row r="59" spans="3:29" ht="33.6" customHeight="1" x14ac:dyDescent="0.25">
      <c r="C59" s="201" t="s">
        <v>83</v>
      </c>
      <c r="D59" s="202"/>
      <c r="E59" s="202"/>
      <c r="F59" s="203"/>
      <c r="G59" s="206" t="s">
        <v>144</v>
      </c>
      <c r="H59" s="206"/>
      <c r="I59" s="206"/>
      <c r="J59" s="206"/>
      <c r="K59" s="206"/>
      <c r="L59" s="206"/>
      <c r="M59" s="206"/>
      <c r="N59" s="206"/>
      <c r="O59" s="206"/>
      <c r="P59" s="206"/>
      <c r="Q59" s="206"/>
      <c r="R59" s="206"/>
      <c r="S59" s="206"/>
      <c r="T59" s="206"/>
      <c r="U59" s="206"/>
      <c r="V59" s="206"/>
      <c r="W59" s="206"/>
      <c r="X59" s="206"/>
      <c r="Y59" s="206"/>
      <c r="Z59" s="206"/>
      <c r="AA59" s="206"/>
      <c r="AB59" s="206"/>
      <c r="AC59" s="207"/>
    </row>
    <row r="60" spans="3:29" ht="33.6" customHeight="1" x14ac:dyDescent="0.25">
      <c r="C60" s="181" t="s">
        <v>80</v>
      </c>
      <c r="D60" s="181"/>
      <c r="E60" s="181"/>
      <c r="F60" s="181"/>
      <c r="G60" s="204"/>
      <c r="H60" s="204"/>
      <c r="I60" s="204"/>
      <c r="J60" s="204"/>
      <c r="K60" s="204"/>
      <c r="L60" s="204"/>
      <c r="M60" s="204"/>
      <c r="N60" s="204"/>
      <c r="O60" s="204"/>
      <c r="P60" s="204"/>
      <c r="Q60" s="204"/>
      <c r="R60" s="204"/>
      <c r="S60" s="204"/>
      <c r="T60" s="204"/>
      <c r="U60" s="204"/>
      <c r="V60" s="204"/>
      <c r="W60" s="204"/>
      <c r="X60" s="204"/>
      <c r="Y60" s="204"/>
      <c r="Z60" s="204"/>
      <c r="AA60" s="204"/>
      <c r="AB60" s="204"/>
      <c r="AC60" s="205"/>
    </row>
    <row r="61" spans="3:29" ht="33.6" customHeight="1" x14ac:dyDescent="0.25">
      <c r="C61" s="181" t="s">
        <v>82</v>
      </c>
      <c r="D61" s="181"/>
      <c r="E61" s="181"/>
      <c r="F61" s="181"/>
      <c r="G61" s="182"/>
      <c r="H61" s="182"/>
      <c r="I61" s="182"/>
      <c r="J61" s="182"/>
      <c r="K61" s="182"/>
      <c r="L61" s="182"/>
      <c r="M61" s="182"/>
      <c r="N61" s="182"/>
      <c r="O61" s="182"/>
      <c r="P61" s="182"/>
      <c r="Q61" s="182"/>
      <c r="R61" s="182"/>
      <c r="S61" s="182"/>
      <c r="T61" s="182"/>
      <c r="U61" s="182"/>
      <c r="V61" s="182"/>
      <c r="W61" s="182"/>
      <c r="X61" s="182"/>
      <c r="Y61" s="182"/>
      <c r="Z61" s="182"/>
      <c r="AA61" s="182"/>
      <c r="AB61" s="182"/>
      <c r="AC61" s="183"/>
    </row>
    <row r="62" spans="3:29" ht="33.6" customHeight="1" x14ac:dyDescent="0.25">
      <c r="C62" s="181" t="s">
        <v>70</v>
      </c>
      <c r="D62" s="181"/>
      <c r="E62" s="181"/>
      <c r="F62" s="181"/>
      <c r="G62" s="182" t="s">
        <v>143</v>
      </c>
      <c r="H62" s="182"/>
      <c r="I62" s="182"/>
      <c r="J62" s="182"/>
      <c r="K62" s="182"/>
      <c r="L62" s="182"/>
      <c r="M62" s="182"/>
      <c r="N62" s="182"/>
      <c r="O62" s="182"/>
      <c r="P62" s="182"/>
      <c r="Q62" s="182"/>
      <c r="R62" s="182"/>
      <c r="S62" s="182"/>
      <c r="T62" s="182"/>
      <c r="U62" s="182"/>
      <c r="V62" s="182"/>
      <c r="W62" s="182"/>
      <c r="X62" s="182"/>
      <c r="Y62" s="182"/>
      <c r="Z62" s="182"/>
      <c r="AA62" s="182"/>
      <c r="AB62" s="182"/>
      <c r="AC62" s="183"/>
    </row>
    <row r="63" spans="3:29" ht="33.6" customHeight="1" x14ac:dyDescent="0.25">
      <c r="C63" s="181" t="s">
        <v>81</v>
      </c>
      <c r="D63" s="181"/>
      <c r="E63" s="181"/>
      <c r="F63" s="181"/>
      <c r="G63" s="182" t="s">
        <v>145</v>
      </c>
      <c r="H63" s="182"/>
      <c r="I63" s="182"/>
      <c r="J63" s="182"/>
      <c r="K63" s="182"/>
      <c r="L63" s="182"/>
      <c r="M63" s="182"/>
      <c r="N63" s="182"/>
      <c r="O63" s="182"/>
      <c r="P63" s="182"/>
      <c r="Q63" s="182"/>
      <c r="R63" s="182"/>
      <c r="S63" s="182"/>
      <c r="T63" s="182"/>
      <c r="U63" s="182"/>
      <c r="V63" s="182"/>
      <c r="W63" s="182"/>
      <c r="X63" s="182"/>
      <c r="Y63" s="182"/>
      <c r="Z63" s="182"/>
      <c r="AA63" s="182"/>
      <c r="AB63" s="182"/>
      <c r="AC63" s="183"/>
    </row>
    <row r="64" spans="3:29" x14ac:dyDescent="0.25">
      <c r="C64" s="134"/>
    </row>
    <row r="65" spans="25:29" x14ac:dyDescent="0.25">
      <c r="Y65" s="137"/>
      <c r="Z65" s="138"/>
      <c r="AA65" s="138"/>
      <c r="AB65" s="138"/>
      <c r="AC65" s="138"/>
    </row>
  </sheetData>
  <mergeCells count="44">
    <mergeCell ref="C63:F63"/>
    <mergeCell ref="G63:AC63"/>
    <mergeCell ref="U34:AB34"/>
    <mergeCell ref="U35:AB35"/>
    <mergeCell ref="C61:F61"/>
    <mergeCell ref="G61:AC61"/>
    <mergeCell ref="C62:F62"/>
    <mergeCell ref="G62:AC62"/>
    <mergeCell ref="C58:AC58"/>
    <mergeCell ref="C59:F59"/>
    <mergeCell ref="G59:AC59"/>
    <mergeCell ref="C60:F60"/>
    <mergeCell ref="G60:AC60"/>
    <mergeCell ref="J34:T34"/>
    <mergeCell ref="J35:T35"/>
    <mergeCell ref="D34:I34"/>
    <mergeCell ref="X10:AB10"/>
    <mergeCell ref="AC10:AE10"/>
    <mergeCell ref="B10:C10"/>
    <mergeCell ref="D10:H10"/>
    <mergeCell ref="I10:M10"/>
    <mergeCell ref="N10:R10"/>
    <mergeCell ref="S10:W10"/>
    <mergeCell ref="AG12:AH12"/>
    <mergeCell ref="U30:AB30"/>
    <mergeCell ref="J30:T30"/>
    <mergeCell ref="D30:I30"/>
    <mergeCell ref="D32:I32"/>
    <mergeCell ref="U32:AB32"/>
    <mergeCell ref="J32:T32"/>
    <mergeCell ref="C2:AD2"/>
    <mergeCell ref="D7:O7"/>
    <mergeCell ref="D8:O8"/>
    <mergeCell ref="Q8:U8"/>
    <mergeCell ref="W8:X8"/>
    <mergeCell ref="Z8:AB8"/>
    <mergeCell ref="Q7:U7"/>
    <mergeCell ref="W7:X7"/>
    <mergeCell ref="AC6:AE6"/>
    <mergeCell ref="J33:T33"/>
    <mergeCell ref="D29:AB29"/>
    <mergeCell ref="D35:I35"/>
    <mergeCell ref="D33:I33"/>
    <mergeCell ref="U33:AB33"/>
  </mergeCells>
  <dataValidations count="1">
    <dataValidation type="list" allowBlank="1" showInputMessage="1" showErrorMessage="1" sqref="D12:AB18" xr:uid="{CF255ECB-62D3-5C44-9251-6DE5A756D152}">
      <formula1>$AH$13:$AH$15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8" tint="-0.499984740745262"/>
  </sheetPr>
  <dimension ref="A1:AH76"/>
  <sheetViews>
    <sheetView topLeftCell="B107" zoomScale="72" zoomScaleNormal="72" workbookViewId="0">
      <selection activeCell="M79" sqref="M79"/>
    </sheetView>
  </sheetViews>
  <sheetFormatPr baseColWidth="10" defaultRowHeight="15" x14ac:dyDescent="0.25"/>
  <cols>
    <col min="1" max="1" width="0" hidden="1" customWidth="1"/>
    <col min="2" max="2" width="4.42578125" customWidth="1"/>
    <col min="3" max="3" width="43.42578125" customWidth="1"/>
    <col min="4" max="28" width="6.28515625" customWidth="1"/>
    <col min="29" max="29" width="14.140625" customWidth="1"/>
    <col min="30" max="30" width="16.140625" customWidth="1"/>
    <col min="31" max="31" width="13.42578125" customWidth="1"/>
    <col min="32" max="32" width="7" customWidth="1"/>
    <col min="33" max="33" width="14.140625" customWidth="1"/>
  </cols>
  <sheetData>
    <row r="1" spans="1:34" s="148" customFormat="1" x14ac:dyDescent="0.25">
      <c r="H1" s="149"/>
      <c r="I1" s="149"/>
      <c r="J1" s="149"/>
      <c r="K1" s="149"/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</row>
    <row r="2" spans="1:34" s="148" customFormat="1" ht="31.5" x14ac:dyDescent="0.5">
      <c r="C2" s="241" t="s">
        <v>64</v>
      </c>
      <c r="D2" s="241"/>
      <c r="E2" s="241"/>
      <c r="F2" s="241"/>
      <c r="G2" s="241"/>
      <c r="H2" s="241"/>
      <c r="I2" s="241"/>
      <c r="J2" s="241"/>
      <c r="K2" s="241"/>
      <c r="L2" s="241"/>
      <c r="M2" s="241"/>
      <c r="N2" s="241"/>
      <c r="O2" s="241"/>
      <c r="P2" s="241"/>
      <c r="Q2" s="241"/>
      <c r="R2" s="241"/>
      <c r="S2" s="241"/>
      <c r="T2" s="241"/>
      <c r="U2" s="241"/>
      <c r="V2" s="241"/>
      <c r="W2" s="241"/>
      <c r="X2" s="241"/>
      <c r="Y2" s="241"/>
      <c r="Z2" s="241"/>
      <c r="AA2" s="241"/>
      <c r="AB2" s="241"/>
      <c r="AC2" s="241"/>
      <c r="AD2" s="241"/>
    </row>
    <row r="3" spans="1:34" s="148" customFormat="1" x14ac:dyDescent="0.25"/>
    <row r="4" spans="1:34" s="148" customFormat="1" x14ac:dyDescent="0.25"/>
    <row r="5" spans="1:34" s="148" customFormat="1" x14ac:dyDescent="0.25"/>
    <row r="6" spans="1:34" s="148" customFormat="1" x14ac:dyDescent="0.25">
      <c r="AC6" s="150"/>
    </row>
    <row r="7" spans="1:34" ht="22.15" customHeight="1" x14ac:dyDescent="0.35">
      <c r="C7" s="135" t="s">
        <v>68</v>
      </c>
      <c r="D7" s="158" t="s">
        <v>97</v>
      </c>
      <c r="E7" s="159"/>
      <c r="F7" s="159"/>
      <c r="G7" s="159"/>
      <c r="H7" s="159"/>
      <c r="I7" s="159"/>
      <c r="J7" s="159"/>
      <c r="K7" s="159"/>
      <c r="L7" s="159"/>
      <c r="M7" s="159"/>
      <c r="N7" s="159"/>
      <c r="O7" s="160"/>
      <c r="Q7" s="157" t="s">
        <v>69</v>
      </c>
      <c r="R7" s="157"/>
      <c r="S7" s="157"/>
      <c r="T7" s="157"/>
      <c r="U7" s="157"/>
      <c r="W7" s="153">
        <v>11</v>
      </c>
      <c r="X7" s="154"/>
      <c r="AC7" s="87"/>
    </row>
    <row r="8" spans="1:34" ht="22.15" customHeight="1" x14ac:dyDescent="0.35">
      <c r="C8" s="136" t="s">
        <v>47</v>
      </c>
      <c r="D8" s="156" t="s">
        <v>99</v>
      </c>
      <c r="E8" s="156"/>
      <c r="F8" s="156"/>
      <c r="G8" s="156"/>
      <c r="H8" s="156"/>
      <c r="I8" s="156"/>
      <c r="J8" s="156"/>
      <c r="K8" s="156"/>
      <c r="L8" s="156"/>
      <c r="M8" s="156"/>
      <c r="N8" s="156"/>
      <c r="O8" s="156"/>
      <c r="P8" s="56"/>
      <c r="Q8" s="157" t="s">
        <v>78</v>
      </c>
      <c r="R8" s="157"/>
      <c r="S8" s="157"/>
      <c r="T8" s="157"/>
      <c r="U8" s="157"/>
      <c r="W8" s="153" t="s">
        <v>98</v>
      </c>
      <c r="X8" s="154"/>
      <c r="Y8" s="68"/>
      <c r="Z8" s="68"/>
      <c r="AC8" s="250"/>
      <c r="AD8" s="250"/>
      <c r="AE8" s="250"/>
      <c r="AF8" s="250"/>
      <c r="AG8" s="250"/>
    </row>
    <row r="9" spans="1:34" x14ac:dyDescent="0.25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56"/>
    </row>
    <row r="10" spans="1:34" ht="47.25" customHeight="1" x14ac:dyDescent="0.25">
      <c r="A10" s="56"/>
      <c r="B10" s="243" t="s">
        <v>38</v>
      </c>
      <c r="C10" s="244"/>
      <c r="D10" s="221" t="s">
        <v>84</v>
      </c>
      <c r="E10" s="222"/>
      <c r="F10" s="222"/>
      <c r="G10" s="222"/>
      <c r="H10" s="223"/>
      <c r="I10" s="221" t="s">
        <v>85</v>
      </c>
      <c r="J10" s="222"/>
      <c r="K10" s="222"/>
      <c r="L10" s="222"/>
      <c r="M10" s="223"/>
      <c r="N10" s="221" t="s">
        <v>86</v>
      </c>
      <c r="O10" s="222"/>
      <c r="P10" s="222"/>
      <c r="Q10" s="222"/>
      <c r="R10" s="223"/>
      <c r="S10" s="221" t="s">
        <v>87</v>
      </c>
      <c r="T10" s="222"/>
      <c r="U10" s="222"/>
      <c r="V10" s="222"/>
      <c r="W10" s="223"/>
      <c r="X10" s="221" t="s">
        <v>88</v>
      </c>
      <c r="Y10" s="222"/>
      <c r="Z10" s="222"/>
      <c r="AA10" s="222"/>
      <c r="AB10" s="223"/>
      <c r="AC10" s="242" t="s">
        <v>41</v>
      </c>
      <c r="AD10" s="242"/>
      <c r="AE10" s="242"/>
    </row>
    <row r="11" spans="1:34" ht="15.75" thickBot="1" x14ac:dyDescent="0.3">
      <c r="A11" s="56"/>
      <c r="B11" s="58" t="s">
        <v>40</v>
      </c>
      <c r="C11" s="59" t="s">
        <v>39</v>
      </c>
      <c r="D11" s="60" t="s">
        <v>1</v>
      </c>
      <c r="E11" s="60" t="s">
        <v>2</v>
      </c>
      <c r="F11" s="60" t="s">
        <v>3</v>
      </c>
      <c r="G11" s="60" t="s">
        <v>4</v>
      </c>
      <c r="H11" s="60" t="s">
        <v>5</v>
      </c>
      <c r="I11" s="60" t="s">
        <v>6</v>
      </c>
      <c r="J11" s="60" t="s">
        <v>7</v>
      </c>
      <c r="K11" s="60" t="s">
        <v>8</v>
      </c>
      <c r="L11" s="60" t="s">
        <v>9</v>
      </c>
      <c r="M11" s="60" t="s">
        <v>10</v>
      </c>
      <c r="N11" s="60" t="s">
        <v>11</v>
      </c>
      <c r="O11" s="60" t="s">
        <v>12</v>
      </c>
      <c r="P11" s="60" t="s">
        <v>13</v>
      </c>
      <c r="Q11" s="58" t="s">
        <v>14</v>
      </c>
      <c r="R11" s="58" t="s">
        <v>15</v>
      </c>
      <c r="S11" s="58" t="s">
        <v>16</v>
      </c>
      <c r="T11" s="58" t="s">
        <v>17</v>
      </c>
      <c r="U11" s="58" t="s">
        <v>18</v>
      </c>
      <c r="V11" s="58" t="s">
        <v>19</v>
      </c>
      <c r="W11" s="58" t="s">
        <v>20</v>
      </c>
      <c r="X11" s="58" t="s">
        <v>21</v>
      </c>
      <c r="Y11" s="58" t="s">
        <v>22</v>
      </c>
      <c r="Z11" s="58" t="s">
        <v>23</v>
      </c>
      <c r="AA11" s="58" t="s">
        <v>24</v>
      </c>
      <c r="AB11" s="58" t="s">
        <v>25</v>
      </c>
      <c r="AC11" s="19" t="s">
        <v>43</v>
      </c>
      <c r="AD11" s="129" t="s">
        <v>42</v>
      </c>
      <c r="AE11" s="131" t="s">
        <v>45</v>
      </c>
    </row>
    <row r="12" spans="1:34" ht="18" customHeight="1" x14ac:dyDescent="0.25">
      <c r="A12" s="56"/>
      <c r="B12" s="57">
        <v>1</v>
      </c>
      <c r="C12" s="55" t="s">
        <v>100</v>
      </c>
      <c r="D12" s="67" t="s">
        <v>51</v>
      </c>
      <c r="E12" s="67" t="s">
        <v>51</v>
      </c>
      <c r="F12" s="67" t="s">
        <v>51</v>
      </c>
      <c r="G12" s="67" t="s">
        <v>51</v>
      </c>
      <c r="H12" s="67" t="s">
        <v>51</v>
      </c>
      <c r="I12" s="67" t="s">
        <v>51</v>
      </c>
      <c r="J12" s="67" t="s">
        <v>51</v>
      </c>
      <c r="K12" s="67" t="s">
        <v>44</v>
      </c>
      <c r="L12" s="67" t="s">
        <v>51</v>
      </c>
      <c r="M12" s="67" t="s">
        <v>44</v>
      </c>
      <c r="N12" s="67" t="s">
        <v>44</v>
      </c>
      <c r="O12" s="67" t="s">
        <v>51</v>
      </c>
      <c r="P12" s="67" t="s">
        <v>51</v>
      </c>
      <c r="Q12" s="67" t="s">
        <v>44</v>
      </c>
      <c r="R12" s="67" t="s">
        <v>51</v>
      </c>
      <c r="S12" s="67" t="s">
        <v>51</v>
      </c>
      <c r="T12" s="67" t="s">
        <v>51</v>
      </c>
      <c r="U12" s="67" t="s">
        <v>44</v>
      </c>
      <c r="V12" s="67" t="s">
        <v>51</v>
      </c>
      <c r="W12" s="67" t="s">
        <v>51</v>
      </c>
      <c r="X12" s="67" t="s">
        <v>51</v>
      </c>
      <c r="Y12" s="67" t="s">
        <v>51</v>
      </c>
      <c r="Z12" s="67" t="s">
        <v>51</v>
      </c>
      <c r="AA12" s="67" t="s">
        <v>51</v>
      </c>
      <c r="AB12" s="67" t="s">
        <v>44</v>
      </c>
      <c r="AC12" s="128">
        <f>COUNTIF(D12:AB12,"✔")</f>
        <v>19</v>
      </c>
      <c r="AD12" s="130">
        <f>COUNTIF(D12:AB12,"X")</f>
        <v>6</v>
      </c>
      <c r="AE12" s="132">
        <f>COUNTIF(D12:AB12,"–")</f>
        <v>0</v>
      </c>
      <c r="AG12" s="151" t="s">
        <v>46</v>
      </c>
      <c r="AH12" s="152"/>
    </row>
    <row r="13" spans="1:34" ht="18" customHeight="1" x14ac:dyDescent="0.25">
      <c r="A13" s="56"/>
      <c r="B13" s="57">
        <v>2</v>
      </c>
      <c r="C13" s="55" t="s">
        <v>101</v>
      </c>
      <c r="D13" s="67" t="s">
        <v>51</v>
      </c>
      <c r="E13" s="67" t="s">
        <v>44</v>
      </c>
      <c r="F13" s="67" t="s">
        <v>51</v>
      </c>
      <c r="G13" s="67" t="s">
        <v>51</v>
      </c>
      <c r="H13" s="67" t="s">
        <v>51</v>
      </c>
      <c r="I13" s="67" t="s">
        <v>51</v>
      </c>
      <c r="J13" s="67" t="s">
        <v>51</v>
      </c>
      <c r="K13" s="67" t="s">
        <v>44</v>
      </c>
      <c r="L13" s="67" t="s">
        <v>44</v>
      </c>
      <c r="M13" s="67" t="s">
        <v>44</v>
      </c>
      <c r="N13" s="67" t="s">
        <v>51</v>
      </c>
      <c r="O13" s="67" t="s">
        <v>44</v>
      </c>
      <c r="P13" s="67" t="s">
        <v>44</v>
      </c>
      <c r="Q13" s="67" t="s">
        <v>44</v>
      </c>
      <c r="R13" s="67" t="s">
        <v>44</v>
      </c>
      <c r="S13" s="67" t="s">
        <v>51</v>
      </c>
      <c r="T13" s="67" t="s">
        <v>44</v>
      </c>
      <c r="U13" s="67" t="s">
        <v>44</v>
      </c>
      <c r="V13" s="67" t="s">
        <v>51</v>
      </c>
      <c r="W13" s="67" t="s">
        <v>44</v>
      </c>
      <c r="X13" s="67" t="s">
        <v>51</v>
      </c>
      <c r="Y13" s="67" t="s">
        <v>44</v>
      </c>
      <c r="Z13" s="67" t="s">
        <v>44</v>
      </c>
      <c r="AA13" s="67" t="s">
        <v>44</v>
      </c>
      <c r="AB13" s="67" t="s">
        <v>44</v>
      </c>
      <c r="AC13" s="128">
        <f t="shared" ref="AC13:AC22" si="0">COUNTIF(D13:AB13,"✔")</f>
        <v>10</v>
      </c>
      <c r="AD13" s="130">
        <f t="shared" ref="AD13:AD22" si="1">COUNTIF(D13:AB13,"X")</f>
        <v>15</v>
      </c>
      <c r="AE13" s="132">
        <f t="shared" ref="AE13:AE22" si="2">COUNTIF(D13:AB13,"–")</f>
        <v>0</v>
      </c>
      <c r="AG13" s="78" t="s">
        <v>48</v>
      </c>
      <c r="AH13" s="71" t="s">
        <v>51</v>
      </c>
    </row>
    <row r="14" spans="1:34" ht="18" customHeight="1" x14ac:dyDescent="0.25">
      <c r="A14" s="56"/>
      <c r="B14" s="57">
        <v>3</v>
      </c>
      <c r="C14" s="55" t="s">
        <v>102</v>
      </c>
      <c r="D14" s="67" t="s">
        <v>51</v>
      </c>
      <c r="E14" s="67" t="s">
        <v>51</v>
      </c>
      <c r="F14" s="67" t="s">
        <v>51</v>
      </c>
      <c r="G14" s="67" t="s">
        <v>44</v>
      </c>
      <c r="H14" s="67" t="s">
        <v>44</v>
      </c>
      <c r="I14" s="67" t="s">
        <v>51</v>
      </c>
      <c r="J14" s="67" t="s">
        <v>44</v>
      </c>
      <c r="K14" s="67" t="s">
        <v>44</v>
      </c>
      <c r="L14" s="67" t="s">
        <v>44</v>
      </c>
      <c r="M14" s="67" t="s">
        <v>44</v>
      </c>
      <c r="N14" s="67" t="s">
        <v>51</v>
      </c>
      <c r="O14" s="67" t="s">
        <v>44</v>
      </c>
      <c r="P14" s="67" t="s">
        <v>44</v>
      </c>
      <c r="Q14" s="67" t="s">
        <v>51</v>
      </c>
      <c r="R14" s="67" t="s">
        <v>44</v>
      </c>
      <c r="S14" s="67" t="s">
        <v>51</v>
      </c>
      <c r="T14" s="67" t="s">
        <v>51</v>
      </c>
      <c r="U14" s="67" t="s">
        <v>44</v>
      </c>
      <c r="V14" s="67" t="s">
        <v>51</v>
      </c>
      <c r="W14" s="67" t="s">
        <v>44</v>
      </c>
      <c r="X14" s="67" t="s">
        <v>51</v>
      </c>
      <c r="Y14" s="67" t="s">
        <v>44</v>
      </c>
      <c r="Z14" s="67" t="s">
        <v>51</v>
      </c>
      <c r="AA14" s="67" t="s">
        <v>51</v>
      </c>
      <c r="AB14" s="67" t="s">
        <v>44</v>
      </c>
      <c r="AC14" s="128">
        <f t="shared" si="0"/>
        <v>12</v>
      </c>
      <c r="AD14" s="130">
        <f t="shared" si="1"/>
        <v>13</v>
      </c>
      <c r="AE14" s="132">
        <f t="shared" si="2"/>
        <v>0</v>
      </c>
      <c r="AG14" s="78" t="s">
        <v>49</v>
      </c>
      <c r="AH14" s="72" t="s">
        <v>44</v>
      </c>
    </row>
    <row r="15" spans="1:34" ht="18" customHeight="1" thickBot="1" x14ac:dyDescent="0.3">
      <c r="A15" s="56"/>
      <c r="B15" s="57">
        <v>4</v>
      </c>
      <c r="C15" s="55" t="s">
        <v>106</v>
      </c>
      <c r="D15" s="67" t="s">
        <v>51</v>
      </c>
      <c r="E15" s="67" t="s">
        <v>51</v>
      </c>
      <c r="F15" s="67" t="s">
        <v>51</v>
      </c>
      <c r="G15" s="67" t="s">
        <v>51</v>
      </c>
      <c r="H15" s="67" t="s">
        <v>51</v>
      </c>
      <c r="I15" s="67" t="s">
        <v>51</v>
      </c>
      <c r="J15" s="67" t="s">
        <v>51</v>
      </c>
      <c r="K15" s="67" t="s">
        <v>44</v>
      </c>
      <c r="L15" s="67" t="s">
        <v>44</v>
      </c>
      <c r="M15" s="67" t="s">
        <v>44</v>
      </c>
      <c r="N15" s="67" t="s">
        <v>51</v>
      </c>
      <c r="O15" s="67" t="s">
        <v>51</v>
      </c>
      <c r="P15" s="67" t="s">
        <v>51</v>
      </c>
      <c r="Q15" s="67" t="s">
        <v>51</v>
      </c>
      <c r="R15" s="67" t="s">
        <v>44</v>
      </c>
      <c r="S15" s="67" t="s">
        <v>51</v>
      </c>
      <c r="T15" s="67" t="s">
        <v>51</v>
      </c>
      <c r="U15" s="67" t="s">
        <v>44</v>
      </c>
      <c r="V15" s="67" t="s">
        <v>51</v>
      </c>
      <c r="W15" s="67" t="s">
        <v>44</v>
      </c>
      <c r="X15" s="67" t="s">
        <v>51</v>
      </c>
      <c r="Y15" s="67" t="s">
        <v>51</v>
      </c>
      <c r="Z15" s="67" t="s">
        <v>51</v>
      </c>
      <c r="AA15" s="67" t="s">
        <v>51</v>
      </c>
      <c r="AB15" s="67" t="s">
        <v>44</v>
      </c>
      <c r="AC15" s="128">
        <f t="shared" si="0"/>
        <v>18</v>
      </c>
      <c r="AD15" s="130">
        <f t="shared" si="1"/>
        <v>7</v>
      </c>
      <c r="AE15" s="132">
        <f t="shared" si="2"/>
        <v>0</v>
      </c>
      <c r="AG15" s="79" t="s">
        <v>50</v>
      </c>
      <c r="AH15" s="74" t="s">
        <v>52</v>
      </c>
    </row>
    <row r="16" spans="1:34" ht="18" customHeight="1" x14ac:dyDescent="0.25">
      <c r="A16" s="56"/>
      <c r="B16" s="57">
        <v>5</v>
      </c>
      <c r="C16" s="55" t="s">
        <v>103</v>
      </c>
      <c r="D16" s="67" t="s">
        <v>51</v>
      </c>
      <c r="E16" s="67" t="s">
        <v>51</v>
      </c>
      <c r="F16" s="67" t="s">
        <v>44</v>
      </c>
      <c r="G16" s="67" t="s">
        <v>44</v>
      </c>
      <c r="H16" s="67" t="s">
        <v>44</v>
      </c>
      <c r="I16" s="67" t="s">
        <v>51</v>
      </c>
      <c r="J16" s="67" t="s">
        <v>51</v>
      </c>
      <c r="K16" s="67" t="s">
        <v>44</v>
      </c>
      <c r="L16" s="67" t="s">
        <v>51</v>
      </c>
      <c r="M16" s="67" t="s">
        <v>44</v>
      </c>
      <c r="N16" s="67" t="s">
        <v>51</v>
      </c>
      <c r="O16" s="67" t="s">
        <v>51</v>
      </c>
      <c r="P16" s="67" t="s">
        <v>44</v>
      </c>
      <c r="Q16" s="67" t="s">
        <v>51</v>
      </c>
      <c r="R16" s="67" t="s">
        <v>44</v>
      </c>
      <c r="S16" s="67" t="s">
        <v>51</v>
      </c>
      <c r="T16" s="67" t="s">
        <v>44</v>
      </c>
      <c r="U16" s="67" t="s">
        <v>51</v>
      </c>
      <c r="V16" s="67" t="s">
        <v>44</v>
      </c>
      <c r="W16" s="67" t="s">
        <v>44</v>
      </c>
      <c r="X16" s="67" t="s">
        <v>51</v>
      </c>
      <c r="Y16" s="67" t="s">
        <v>51</v>
      </c>
      <c r="Z16" s="67" t="s">
        <v>51</v>
      </c>
      <c r="AA16" s="67" t="s">
        <v>51</v>
      </c>
      <c r="AB16" s="67" t="s">
        <v>44</v>
      </c>
      <c r="AC16" s="128">
        <f t="shared" si="0"/>
        <v>14</v>
      </c>
      <c r="AD16" s="130">
        <f t="shared" si="1"/>
        <v>11</v>
      </c>
      <c r="AE16" s="132">
        <f t="shared" si="2"/>
        <v>0</v>
      </c>
      <c r="AG16" s="62"/>
      <c r="AH16" s="62"/>
    </row>
    <row r="17" spans="1:31" ht="18" customHeight="1" x14ac:dyDescent="0.25">
      <c r="A17" s="56"/>
      <c r="B17" s="57">
        <v>6</v>
      </c>
      <c r="C17" s="55" t="s">
        <v>104</v>
      </c>
      <c r="D17" s="67" t="s">
        <v>51</v>
      </c>
      <c r="E17" s="67" t="s">
        <v>44</v>
      </c>
      <c r="F17" s="67" t="s">
        <v>51</v>
      </c>
      <c r="G17" s="67" t="s">
        <v>44</v>
      </c>
      <c r="H17" s="67" t="s">
        <v>44</v>
      </c>
      <c r="I17" s="67" t="s">
        <v>51</v>
      </c>
      <c r="J17" s="67" t="s">
        <v>44</v>
      </c>
      <c r="K17" s="67" t="s">
        <v>44</v>
      </c>
      <c r="L17" s="67" t="s">
        <v>44</v>
      </c>
      <c r="M17" s="67" t="s">
        <v>44</v>
      </c>
      <c r="N17" s="67" t="s">
        <v>51</v>
      </c>
      <c r="O17" s="67" t="s">
        <v>51</v>
      </c>
      <c r="P17" s="67" t="s">
        <v>51</v>
      </c>
      <c r="Q17" s="67" t="s">
        <v>44</v>
      </c>
      <c r="R17" s="67" t="s">
        <v>44</v>
      </c>
      <c r="S17" s="67" t="s">
        <v>51</v>
      </c>
      <c r="T17" s="67" t="s">
        <v>51</v>
      </c>
      <c r="U17" s="67" t="s">
        <v>51</v>
      </c>
      <c r="V17" s="67" t="s">
        <v>51</v>
      </c>
      <c r="W17" s="67" t="s">
        <v>51</v>
      </c>
      <c r="X17" s="67" t="s">
        <v>51</v>
      </c>
      <c r="Y17" s="67" t="s">
        <v>51</v>
      </c>
      <c r="Z17" s="67" t="s">
        <v>44</v>
      </c>
      <c r="AA17" s="67" t="s">
        <v>44</v>
      </c>
      <c r="AB17" s="67" t="s">
        <v>51</v>
      </c>
      <c r="AC17" s="128">
        <f t="shared" si="0"/>
        <v>14</v>
      </c>
      <c r="AD17" s="130">
        <f t="shared" si="1"/>
        <v>11</v>
      </c>
      <c r="AE17" s="132">
        <f t="shared" si="2"/>
        <v>0</v>
      </c>
    </row>
    <row r="18" spans="1:31" ht="18" customHeight="1" x14ac:dyDescent="0.25">
      <c r="A18" s="56"/>
      <c r="B18" s="57">
        <v>7</v>
      </c>
      <c r="C18" s="55" t="s">
        <v>105</v>
      </c>
      <c r="D18" s="67" t="s">
        <v>51</v>
      </c>
      <c r="E18" s="67" t="s">
        <v>51</v>
      </c>
      <c r="F18" s="67" t="s">
        <v>44</v>
      </c>
      <c r="G18" s="67" t="s">
        <v>51</v>
      </c>
      <c r="H18" s="67" t="s">
        <v>51</v>
      </c>
      <c r="I18" s="67" t="s">
        <v>51</v>
      </c>
      <c r="J18" s="67" t="s">
        <v>44</v>
      </c>
      <c r="K18" s="67" t="s">
        <v>44</v>
      </c>
      <c r="L18" s="67" t="s">
        <v>51</v>
      </c>
      <c r="M18" s="67" t="s">
        <v>44</v>
      </c>
      <c r="N18" s="67" t="s">
        <v>51</v>
      </c>
      <c r="O18" s="67" t="s">
        <v>51</v>
      </c>
      <c r="P18" s="67" t="s">
        <v>44</v>
      </c>
      <c r="Q18" s="67" t="s">
        <v>44</v>
      </c>
      <c r="R18" s="67" t="s">
        <v>51</v>
      </c>
      <c r="S18" s="67" t="s">
        <v>51</v>
      </c>
      <c r="T18" s="67" t="s">
        <v>51</v>
      </c>
      <c r="U18" s="67" t="s">
        <v>51</v>
      </c>
      <c r="V18" s="67" t="s">
        <v>51</v>
      </c>
      <c r="W18" s="67" t="s">
        <v>44</v>
      </c>
      <c r="X18" s="67" t="s">
        <v>51</v>
      </c>
      <c r="Y18" s="67" t="s">
        <v>51</v>
      </c>
      <c r="Z18" s="67" t="s">
        <v>51</v>
      </c>
      <c r="AA18" s="67" t="s">
        <v>51</v>
      </c>
      <c r="AB18" s="67" t="s">
        <v>44</v>
      </c>
      <c r="AC18" s="128">
        <f t="shared" si="0"/>
        <v>17</v>
      </c>
      <c r="AD18" s="130">
        <f t="shared" si="1"/>
        <v>8</v>
      </c>
      <c r="AE18" s="132">
        <f t="shared" si="2"/>
        <v>0</v>
      </c>
    </row>
    <row r="19" spans="1:31" ht="18" customHeight="1" x14ac:dyDescent="0.25">
      <c r="A19" s="56"/>
      <c r="B19" s="57">
        <v>8</v>
      </c>
      <c r="C19" s="55" t="s">
        <v>107</v>
      </c>
      <c r="D19" s="67" t="s">
        <v>51</v>
      </c>
      <c r="E19" s="67" t="s">
        <v>51</v>
      </c>
      <c r="F19" s="67" t="s">
        <v>51</v>
      </c>
      <c r="G19" s="67" t="s">
        <v>51</v>
      </c>
      <c r="H19" s="67" t="s">
        <v>51</v>
      </c>
      <c r="I19" s="67" t="s">
        <v>44</v>
      </c>
      <c r="J19" s="67" t="s">
        <v>51</v>
      </c>
      <c r="K19" s="67" t="s">
        <v>51</v>
      </c>
      <c r="L19" s="67" t="s">
        <v>44</v>
      </c>
      <c r="M19" s="67" t="s">
        <v>44</v>
      </c>
      <c r="N19" s="67" t="s">
        <v>44</v>
      </c>
      <c r="O19" s="67" t="s">
        <v>44</v>
      </c>
      <c r="P19" s="67" t="s">
        <v>44</v>
      </c>
      <c r="Q19" s="67" t="s">
        <v>44</v>
      </c>
      <c r="R19" s="67" t="s">
        <v>51</v>
      </c>
      <c r="S19" s="67" t="s">
        <v>51</v>
      </c>
      <c r="T19" s="67" t="s">
        <v>51</v>
      </c>
      <c r="U19" s="67" t="s">
        <v>51</v>
      </c>
      <c r="V19" s="67" t="s">
        <v>51</v>
      </c>
      <c r="W19" s="67" t="s">
        <v>51</v>
      </c>
      <c r="X19" s="67" t="s">
        <v>44</v>
      </c>
      <c r="Y19" s="67" t="s">
        <v>51</v>
      </c>
      <c r="Z19" s="67" t="s">
        <v>51</v>
      </c>
      <c r="AA19" s="67" t="s">
        <v>44</v>
      </c>
      <c r="AB19" s="67" t="s">
        <v>44</v>
      </c>
      <c r="AC19" s="128">
        <f t="shared" si="0"/>
        <v>15</v>
      </c>
      <c r="AD19" s="130">
        <f t="shared" si="1"/>
        <v>10</v>
      </c>
      <c r="AE19" s="132">
        <f t="shared" si="2"/>
        <v>0</v>
      </c>
    </row>
    <row r="20" spans="1:31" ht="18" customHeight="1" x14ac:dyDescent="0.25">
      <c r="A20" s="56"/>
      <c r="B20" s="57">
        <v>9</v>
      </c>
      <c r="C20" s="55" t="s">
        <v>108</v>
      </c>
      <c r="D20" s="67"/>
      <c r="E20" s="67"/>
      <c r="F20" s="67"/>
      <c r="G20" s="67"/>
      <c r="H20" s="67"/>
      <c r="I20" s="67"/>
      <c r="J20" s="67"/>
      <c r="K20" s="67"/>
      <c r="L20" s="67"/>
      <c r="M20" s="67"/>
      <c r="N20" s="67"/>
      <c r="O20" s="67"/>
      <c r="P20" s="67"/>
      <c r="Q20" s="67"/>
      <c r="R20" s="67"/>
      <c r="S20" s="67"/>
      <c r="T20" s="67"/>
      <c r="U20" s="67"/>
      <c r="V20" s="67"/>
      <c r="W20" s="67"/>
      <c r="X20" s="67"/>
      <c r="Y20" s="67"/>
      <c r="Z20" s="67"/>
      <c r="AA20" s="67"/>
      <c r="AB20" s="67"/>
      <c r="AC20" s="128">
        <f t="shared" si="0"/>
        <v>0</v>
      </c>
      <c r="AD20" s="130">
        <f t="shared" si="1"/>
        <v>0</v>
      </c>
      <c r="AE20" s="132">
        <f t="shared" si="2"/>
        <v>0</v>
      </c>
    </row>
    <row r="21" spans="1:31" ht="18" customHeight="1" x14ac:dyDescent="0.25">
      <c r="A21" s="56"/>
      <c r="B21" s="57">
        <v>10</v>
      </c>
      <c r="C21" s="55" t="s">
        <v>109</v>
      </c>
      <c r="D21" s="67" t="s">
        <v>51</v>
      </c>
      <c r="E21" s="67" t="s">
        <v>51</v>
      </c>
      <c r="F21" s="67" t="s">
        <v>44</v>
      </c>
      <c r="G21" s="67" t="s">
        <v>44</v>
      </c>
      <c r="H21" s="67" t="s">
        <v>44</v>
      </c>
      <c r="I21" s="67" t="s">
        <v>51</v>
      </c>
      <c r="J21" s="67" t="s">
        <v>44</v>
      </c>
      <c r="K21" s="67" t="s">
        <v>44</v>
      </c>
      <c r="L21" s="67" t="s">
        <v>44</v>
      </c>
      <c r="M21" s="67" t="s">
        <v>44</v>
      </c>
      <c r="N21" s="67" t="s">
        <v>51</v>
      </c>
      <c r="O21" s="67" t="s">
        <v>51</v>
      </c>
      <c r="P21" s="67" t="s">
        <v>44</v>
      </c>
      <c r="Q21" s="67" t="s">
        <v>51</v>
      </c>
      <c r="R21" s="67" t="s">
        <v>44</v>
      </c>
      <c r="S21" s="67" t="s">
        <v>51</v>
      </c>
      <c r="T21" s="67" t="s">
        <v>51</v>
      </c>
      <c r="U21" s="67" t="s">
        <v>44</v>
      </c>
      <c r="V21" s="67" t="s">
        <v>51</v>
      </c>
      <c r="W21" s="67" t="s">
        <v>51</v>
      </c>
      <c r="X21" s="67" t="s">
        <v>51</v>
      </c>
      <c r="Y21" s="67" t="s">
        <v>51</v>
      </c>
      <c r="Z21" s="67" t="s">
        <v>51</v>
      </c>
      <c r="AA21" s="67" t="s">
        <v>44</v>
      </c>
      <c r="AB21" s="67" t="s">
        <v>44</v>
      </c>
      <c r="AC21" s="128">
        <f t="shared" si="0"/>
        <v>13</v>
      </c>
      <c r="AD21" s="130">
        <f t="shared" si="1"/>
        <v>12</v>
      </c>
      <c r="AE21" s="132">
        <f t="shared" si="2"/>
        <v>0</v>
      </c>
    </row>
    <row r="22" spans="1:31" ht="18" customHeight="1" x14ac:dyDescent="0.25">
      <c r="A22" s="56"/>
      <c r="B22" s="57">
        <v>11</v>
      </c>
      <c r="C22" s="55" t="s">
        <v>110</v>
      </c>
      <c r="D22" s="67" t="s">
        <v>44</v>
      </c>
      <c r="E22" s="67" t="s">
        <v>51</v>
      </c>
      <c r="F22" s="67" t="s">
        <v>44</v>
      </c>
      <c r="G22" s="67" t="s">
        <v>44</v>
      </c>
      <c r="H22" s="67" t="s">
        <v>51</v>
      </c>
      <c r="I22" s="67" t="s">
        <v>51</v>
      </c>
      <c r="J22" s="67" t="s">
        <v>44</v>
      </c>
      <c r="K22" s="67" t="s">
        <v>51</v>
      </c>
      <c r="L22" s="67" t="s">
        <v>51</v>
      </c>
      <c r="M22" s="67" t="s">
        <v>44</v>
      </c>
      <c r="N22" s="67" t="s">
        <v>51</v>
      </c>
      <c r="O22" s="67" t="s">
        <v>51</v>
      </c>
      <c r="P22" s="67" t="s">
        <v>44</v>
      </c>
      <c r="Q22" s="67" t="s">
        <v>44</v>
      </c>
      <c r="R22" s="67" t="s">
        <v>44</v>
      </c>
      <c r="S22" s="67" t="s">
        <v>51</v>
      </c>
      <c r="T22" s="67" t="s">
        <v>51</v>
      </c>
      <c r="U22" s="67" t="s">
        <v>51</v>
      </c>
      <c r="V22" s="67" t="s">
        <v>51</v>
      </c>
      <c r="W22" s="67" t="s">
        <v>51</v>
      </c>
      <c r="X22" s="67" t="s">
        <v>51</v>
      </c>
      <c r="Y22" s="67" t="s">
        <v>51</v>
      </c>
      <c r="Z22" s="67" t="s">
        <v>51</v>
      </c>
      <c r="AA22" s="67" t="s">
        <v>44</v>
      </c>
      <c r="AB22" s="67" t="s">
        <v>44</v>
      </c>
      <c r="AC22" s="128">
        <f t="shared" si="0"/>
        <v>15</v>
      </c>
      <c r="AD22" s="130">
        <f t="shared" si="1"/>
        <v>10</v>
      </c>
      <c r="AE22" s="132">
        <f t="shared" si="2"/>
        <v>0</v>
      </c>
    </row>
    <row r="23" spans="1:31" x14ac:dyDescent="0.25">
      <c r="A23" s="56"/>
      <c r="B23" s="56"/>
      <c r="C23" s="56"/>
      <c r="D23" s="56"/>
      <c r="E23" s="56"/>
      <c r="F23" s="56"/>
      <c r="G23" s="56"/>
      <c r="H23" s="56"/>
      <c r="I23" s="56"/>
      <c r="J23" s="56"/>
      <c r="K23" s="56"/>
      <c r="L23" s="56"/>
      <c r="M23" s="56"/>
      <c r="N23" s="56"/>
      <c r="O23" s="56"/>
      <c r="P23" s="56"/>
    </row>
    <row r="24" spans="1:31" x14ac:dyDescent="0.25"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31" ht="31.5" customHeight="1" x14ac:dyDescent="0.25">
      <c r="B25" s="1"/>
      <c r="C25" s="9" t="s">
        <v>0</v>
      </c>
      <c r="D25" s="8" t="s">
        <v>1</v>
      </c>
      <c r="E25" s="8" t="s">
        <v>2</v>
      </c>
      <c r="F25" s="8" t="s">
        <v>3</v>
      </c>
      <c r="G25" s="8" t="s">
        <v>4</v>
      </c>
      <c r="H25" s="8" t="s">
        <v>5</v>
      </c>
      <c r="I25" s="8" t="s">
        <v>6</v>
      </c>
      <c r="J25" s="8" t="s">
        <v>7</v>
      </c>
      <c r="K25" s="8" t="s">
        <v>8</v>
      </c>
      <c r="L25" s="8" t="s">
        <v>9</v>
      </c>
      <c r="M25" s="8" t="s">
        <v>10</v>
      </c>
      <c r="N25" s="8" t="s">
        <v>11</v>
      </c>
      <c r="O25" s="8" t="s">
        <v>12</v>
      </c>
      <c r="P25" s="8" t="s">
        <v>13</v>
      </c>
      <c r="Q25" s="8" t="s">
        <v>14</v>
      </c>
      <c r="R25" s="8" t="s">
        <v>15</v>
      </c>
      <c r="S25" s="8" t="s">
        <v>16</v>
      </c>
      <c r="T25" s="8" t="s">
        <v>17</v>
      </c>
      <c r="U25" s="8" t="s">
        <v>18</v>
      </c>
      <c r="V25" s="8" t="s">
        <v>19</v>
      </c>
      <c r="W25" s="8" t="s">
        <v>20</v>
      </c>
      <c r="X25" s="8" t="s">
        <v>21</v>
      </c>
      <c r="Y25" s="8" t="s">
        <v>22</v>
      </c>
      <c r="Z25" s="8" t="s">
        <v>23</v>
      </c>
      <c r="AA25" s="8" t="s">
        <v>24</v>
      </c>
      <c r="AB25" s="8" t="s">
        <v>25</v>
      </c>
      <c r="AC25" s="31" t="s">
        <v>30</v>
      </c>
      <c r="AD25" s="6" t="s">
        <v>36</v>
      </c>
    </row>
    <row r="26" spans="1:31" x14ac:dyDescent="0.25">
      <c r="B26" s="1"/>
      <c r="C26" s="10" t="s">
        <v>35</v>
      </c>
      <c r="D26" s="12">
        <f>COUNTIF(D12:D22,"✔")</f>
        <v>9</v>
      </c>
      <c r="E26" s="12">
        <f>COUNTIF(E12:E22,"✔")</f>
        <v>8</v>
      </c>
      <c r="F26" s="12">
        <f>COUNTIF(F12:F22,"✔")</f>
        <v>6</v>
      </c>
      <c r="G26" s="12">
        <f>COUNTIF(G12:G22,"✔")</f>
        <v>5</v>
      </c>
      <c r="H26" s="12">
        <f>COUNTIF(H12:H22,"✔")</f>
        <v>6</v>
      </c>
      <c r="I26" s="12">
        <f>COUNTIF(I12:I22,"✔")</f>
        <v>9</v>
      </c>
      <c r="J26" s="12">
        <f>COUNTIF(J12:J22,"✔")</f>
        <v>5</v>
      </c>
      <c r="K26" s="12">
        <f>COUNTIF(K12:K22,"✔")</f>
        <v>2</v>
      </c>
      <c r="L26" s="12">
        <f>COUNTIF(L12:L22,"✔")</f>
        <v>4</v>
      </c>
      <c r="M26" s="12">
        <f>COUNTIF(M12:M22,"✔")</f>
        <v>0</v>
      </c>
      <c r="N26" s="12">
        <f>COUNTIF(N12:N22,"✔")</f>
        <v>8</v>
      </c>
      <c r="O26" s="12">
        <f>COUNTIF(O12:O22,"✔")</f>
        <v>7</v>
      </c>
      <c r="P26" s="12">
        <f>COUNTIF(P12:P22,"✔")</f>
        <v>3</v>
      </c>
      <c r="Q26" s="12">
        <f>COUNTIF(Q12:Q22,"✔")</f>
        <v>4</v>
      </c>
      <c r="R26" s="12">
        <f>COUNTIF(R12:R22,"✔")</f>
        <v>3</v>
      </c>
      <c r="S26" s="12">
        <f>COUNTIF(S12:S22,"✔")</f>
        <v>10</v>
      </c>
      <c r="T26" s="12">
        <f>COUNTIF(T12:T22,"✔")</f>
        <v>8</v>
      </c>
      <c r="U26" s="12">
        <f>COUNTIF(U12:U22,"✔")</f>
        <v>5</v>
      </c>
      <c r="V26" s="12">
        <f>COUNTIF(V12:V22,"✔")</f>
        <v>9</v>
      </c>
      <c r="W26" s="12">
        <f>COUNTIF(W12:W22,"✔")</f>
        <v>5</v>
      </c>
      <c r="X26" s="12">
        <f>COUNTIF(X12:X22,"✔")</f>
        <v>9</v>
      </c>
      <c r="Y26" s="12">
        <f>COUNTIF(Y12:Y22,"✔")</f>
        <v>8</v>
      </c>
      <c r="Z26" s="12">
        <f>COUNTIF(Z12:Z22,"✔")</f>
        <v>8</v>
      </c>
      <c r="AA26" s="12">
        <f>COUNTIF(AA12:AA22,"✔")</f>
        <v>5</v>
      </c>
      <c r="AB26" s="12">
        <f>COUNTIF(AB12:AB22,"✔")</f>
        <v>1</v>
      </c>
      <c r="AC26" s="20">
        <f>SUM(D26:AB26)</f>
        <v>147</v>
      </c>
      <c r="AD26" s="14">
        <f>AC26/$AC$29</f>
        <v>0.58799999999999997</v>
      </c>
    </row>
    <row r="27" spans="1:31" x14ac:dyDescent="0.25">
      <c r="B27" s="1"/>
      <c r="C27" s="69" t="s">
        <v>65</v>
      </c>
      <c r="D27" s="12">
        <f>COUNTIF(D12:D22,"X")</f>
        <v>1</v>
      </c>
      <c r="E27" s="12">
        <f>COUNTIF(E12:E22,"X")</f>
        <v>2</v>
      </c>
      <c r="F27" s="12">
        <f>COUNTIF(F12:F22,"X")</f>
        <v>4</v>
      </c>
      <c r="G27" s="12">
        <f>COUNTIF(G12:G22,"X")</f>
        <v>5</v>
      </c>
      <c r="H27" s="12">
        <f>COUNTIF(H12:H22,"X")</f>
        <v>4</v>
      </c>
      <c r="I27" s="12">
        <f>COUNTIF(I12:I22,"X")</f>
        <v>1</v>
      </c>
      <c r="J27" s="12">
        <f>COUNTIF(J12:J22,"X")</f>
        <v>5</v>
      </c>
      <c r="K27" s="12">
        <f>COUNTIF(K12:K22,"X")</f>
        <v>8</v>
      </c>
      <c r="L27" s="12">
        <f>COUNTIF(L12:L22,"X")</f>
        <v>6</v>
      </c>
      <c r="M27" s="12">
        <f>COUNTIF(M12:M22,"X")</f>
        <v>10</v>
      </c>
      <c r="N27" s="12">
        <f>COUNTIF(N12:N22,"X")</f>
        <v>2</v>
      </c>
      <c r="O27" s="12">
        <f>COUNTIF(O12:O22,"X")</f>
        <v>3</v>
      </c>
      <c r="P27" s="12">
        <f>COUNTIF(P12:P22,"X")</f>
        <v>7</v>
      </c>
      <c r="Q27" s="12">
        <f>COUNTIF(Q12:Q22,"X")</f>
        <v>6</v>
      </c>
      <c r="R27" s="12">
        <f>COUNTIF(R12:R22,"X")</f>
        <v>7</v>
      </c>
      <c r="S27" s="12">
        <f>COUNTIF(S12:S22,"X")</f>
        <v>0</v>
      </c>
      <c r="T27" s="12">
        <f>COUNTIF(T12:T22,"X")</f>
        <v>2</v>
      </c>
      <c r="U27" s="12">
        <f>COUNTIF(U12:U22,"X")</f>
        <v>5</v>
      </c>
      <c r="V27" s="12">
        <f>COUNTIF(V12:V22,"X")</f>
        <v>1</v>
      </c>
      <c r="W27" s="12">
        <f>COUNTIF(W12:W22,"X")</f>
        <v>5</v>
      </c>
      <c r="X27" s="12">
        <f>COUNTIF(X12:X22,"X")</f>
        <v>1</v>
      </c>
      <c r="Y27" s="12">
        <f>COUNTIF(Y12:Y22,"X")</f>
        <v>2</v>
      </c>
      <c r="Z27" s="12">
        <f>COUNTIF(Z12:Z22,"X")</f>
        <v>2</v>
      </c>
      <c r="AA27" s="12">
        <f>COUNTIF(AA12:AA22,"X")</f>
        <v>5</v>
      </c>
      <c r="AB27" s="12">
        <f>COUNTIF(AB12:AB22,"X")</f>
        <v>9</v>
      </c>
      <c r="AC27" s="21">
        <f t="shared" ref="AC27:AC28" si="3">SUM(D27:AB27)</f>
        <v>103</v>
      </c>
      <c r="AD27" s="15">
        <f>AC27/$AC$29</f>
        <v>0.41199999999999998</v>
      </c>
    </row>
    <row r="28" spans="1:31" ht="18.75" x14ac:dyDescent="0.3">
      <c r="B28" s="1"/>
      <c r="C28" s="43" t="s">
        <v>32</v>
      </c>
      <c r="D28" s="12">
        <f>COUNTIF(D12:D22,"–")</f>
        <v>0</v>
      </c>
      <c r="E28" s="12">
        <f>COUNTIF(E12:E22,"–")</f>
        <v>0</v>
      </c>
      <c r="F28" s="12">
        <f>COUNTIF(F12:F22,"–")</f>
        <v>0</v>
      </c>
      <c r="G28" s="12">
        <f>COUNTIF(G12:G22,"–")</f>
        <v>0</v>
      </c>
      <c r="H28" s="12">
        <f>COUNTIF(H12:H22,"–")</f>
        <v>0</v>
      </c>
      <c r="I28" s="12">
        <f>COUNTIF(I12:I22,"–")</f>
        <v>0</v>
      </c>
      <c r="J28" s="12">
        <f>COUNTIF(J12:J22,"–")</f>
        <v>0</v>
      </c>
      <c r="K28" s="12">
        <f>COUNTIF(K12:K22,"–")</f>
        <v>0</v>
      </c>
      <c r="L28" s="12">
        <f>COUNTIF(L12:L22,"–")</f>
        <v>0</v>
      </c>
      <c r="M28" s="12">
        <f>COUNTIF(M12:M22,"–")</f>
        <v>0</v>
      </c>
      <c r="N28" s="12">
        <f>COUNTIF(N12:N22,"–")</f>
        <v>0</v>
      </c>
      <c r="O28" s="12">
        <f>COUNTIF(O12:O22,"–")</f>
        <v>0</v>
      </c>
      <c r="P28" s="12">
        <f>COUNTIF(P12:P22,"–")</f>
        <v>0</v>
      </c>
      <c r="Q28" s="12">
        <f>COUNTIF(Q12:Q22,"–")</f>
        <v>0</v>
      </c>
      <c r="R28" s="12">
        <f>COUNTIF(R12:R22,"–")</f>
        <v>0</v>
      </c>
      <c r="S28" s="12">
        <f>COUNTIF(S12:S22,"–")</f>
        <v>0</v>
      </c>
      <c r="T28" s="12">
        <f>COUNTIF(T12:T22,"–")</f>
        <v>0</v>
      </c>
      <c r="U28" s="12">
        <f>COUNTIF(U12:U22,"–")</f>
        <v>0</v>
      </c>
      <c r="V28" s="12">
        <f>COUNTIF(V12:V22,"–")</f>
        <v>0</v>
      </c>
      <c r="W28" s="12">
        <f>COUNTIF(W12:W22,"–")</f>
        <v>0</v>
      </c>
      <c r="X28" s="12">
        <f>COUNTIF(X12:X22,"–")</f>
        <v>0</v>
      </c>
      <c r="Y28" s="12">
        <f>COUNTIF(Y12:Y22,"–")</f>
        <v>0</v>
      </c>
      <c r="Z28" s="12">
        <f>COUNTIF(Z12:Z22,"–")</f>
        <v>0</v>
      </c>
      <c r="AA28" s="12">
        <f>COUNTIF(AA12:AA22,"–")</f>
        <v>0</v>
      </c>
      <c r="AB28" s="12">
        <f>COUNTIF(AB12:AB22,"–")</f>
        <v>0</v>
      </c>
      <c r="AC28" s="44">
        <f t="shared" si="3"/>
        <v>0</v>
      </c>
      <c r="AD28" s="17">
        <f t="shared" ref="AD28:AD29" si="4">AC28/$AC$29</f>
        <v>0</v>
      </c>
    </row>
    <row r="29" spans="1:31" x14ac:dyDescent="0.25">
      <c r="B29" s="1"/>
      <c r="C29" s="13" t="s">
        <v>30</v>
      </c>
      <c r="D29" s="22">
        <f t="shared" ref="D29:AC29" si="5">SUM(D26:D28)</f>
        <v>10</v>
      </c>
      <c r="E29" s="22">
        <f t="shared" si="5"/>
        <v>10</v>
      </c>
      <c r="F29" s="22">
        <f t="shared" si="5"/>
        <v>10</v>
      </c>
      <c r="G29" s="22">
        <f t="shared" si="5"/>
        <v>10</v>
      </c>
      <c r="H29" s="22">
        <f t="shared" si="5"/>
        <v>10</v>
      </c>
      <c r="I29" s="22">
        <f t="shared" si="5"/>
        <v>10</v>
      </c>
      <c r="J29" s="22">
        <f t="shared" si="5"/>
        <v>10</v>
      </c>
      <c r="K29" s="22">
        <f t="shared" si="5"/>
        <v>10</v>
      </c>
      <c r="L29" s="22">
        <f t="shared" si="5"/>
        <v>10</v>
      </c>
      <c r="M29" s="22">
        <f t="shared" si="5"/>
        <v>10</v>
      </c>
      <c r="N29" s="22">
        <f t="shared" si="5"/>
        <v>10</v>
      </c>
      <c r="O29" s="22">
        <f t="shared" si="5"/>
        <v>10</v>
      </c>
      <c r="P29" s="22">
        <f t="shared" si="5"/>
        <v>10</v>
      </c>
      <c r="Q29" s="22">
        <f t="shared" si="5"/>
        <v>10</v>
      </c>
      <c r="R29" s="22">
        <f t="shared" si="5"/>
        <v>10</v>
      </c>
      <c r="S29" s="22">
        <f t="shared" si="5"/>
        <v>10</v>
      </c>
      <c r="T29" s="22">
        <f t="shared" si="5"/>
        <v>10</v>
      </c>
      <c r="U29" s="22">
        <f t="shared" si="5"/>
        <v>10</v>
      </c>
      <c r="V29" s="22">
        <f t="shared" si="5"/>
        <v>10</v>
      </c>
      <c r="W29" s="22">
        <f t="shared" si="5"/>
        <v>10</v>
      </c>
      <c r="X29" s="22">
        <f t="shared" si="5"/>
        <v>10</v>
      </c>
      <c r="Y29" s="22">
        <f t="shared" si="5"/>
        <v>10</v>
      </c>
      <c r="Z29" s="22">
        <f t="shared" si="5"/>
        <v>10</v>
      </c>
      <c r="AA29" s="22">
        <f t="shared" si="5"/>
        <v>10</v>
      </c>
      <c r="AB29" s="22">
        <f t="shared" si="5"/>
        <v>10</v>
      </c>
      <c r="AC29" s="23">
        <f t="shared" si="5"/>
        <v>250</v>
      </c>
      <c r="AD29" s="34">
        <f t="shared" si="4"/>
        <v>1</v>
      </c>
    </row>
    <row r="30" spans="1:31" x14ac:dyDescent="0.25">
      <c r="B30" s="1"/>
      <c r="C30" s="4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7"/>
    </row>
    <row r="31" spans="1:31" x14ac:dyDescent="0.25">
      <c r="B31" s="1"/>
      <c r="C31" s="2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1"/>
    </row>
    <row r="32" spans="1:31" x14ac:dyDescent="0.25"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2:29" x14ac:dyDescent="0.25">
      <c r="B33" s="1"/>
      <c r="C33" s="1"/>
      <c r="D33" s="184" t="s">
        <v>26</v>
      </c>
      <c r="E33" s="185"/>
      <c r="F33" s="185"/>
      <c r="G33" s="185"/>
      <c r="H33" s="185"/>
      <c r="I33" s="185"/>
      <c r="J33" s="185"/>
      <c r="K33" s="185"/>
      <c r="L33" s="185"/>
      <c r="M33" s="185"/>
      <c r="N33" s="185"/>
      <c r="O33" s="185"/>
      <c r="P33" s="185"/>
      <c r="Q33" s="185"/>
      <c r="R33" s="185"/>
      <c r="S33" s="185"/>
      <c r="T33" s="185"/>
      <c r="U33" s="185"/>
      <c r="V33" s="185"/>
      <c r="W33" s="185"/>
      <c r="X33" s="185"/>
      <c r="Y33" s="185"/>
      <c r="Z33" s="185"/>
      <c r="AA33" s="185"/>
      <c r="AB33" s="186"/>
    </row>
    <row r="34" spans="2:29" ht="23.25" customHeight="1" x14ac:dyDescent="0.25">
      <c r="B34" s="1"/>
      <c r="C34" s="1"/>
      <c r="D34" s="187" t="s">
        <v>27</v>
      </c>
      <c r="E34" s="188"/>
      <c r="F34" s="188"/>
      <c r="G34" s="188"/>
      <c r="H34" s="189"/>
      <c r="I34" s="248" t="s">
        <v>28</v>
      </c>
      <c r="J34" s="198"/>
      <c r="K34" s="198"/>
      <c r="L34" s="198"/>
      <c r="M34" s="198"/>
      <c r="N34" s="198"/>
      <c r="O34" s="198"/>
      <c r="P34" s="198"/>
      <c r="Q34" s="198"/>
      <c r="R34" s="198"/>
      <c r="S34" s="199"/>
      <c r="T34" s="225" t="s">
        <v>33</v>
      </c>
      <c r="U34" s="226"/>
      <c r="V34" s="226"/>
      <c r="W34" s="226"/>
      <c r="X34" s="226"/>
      <c r="Y34" s="226"/>
      <c r="Z34" s="226"/>
      <c r="AA34" s="226"/>
      <c r="AB34" s="227"/>
    </row>
    <row r="35" spans="2:29" x14ac:dyDescent="0.25">
      <c r="B35" s="1"/>
      <c r="C35" s="1"/>
      <c r="D35" s="30" t="s">
        <v>1</v>
      </c>
      <c r="E35" s="30" t="s">
        <v>2</v>
      </c>
      <c r="F35" s="30" t="s">
        <v>6</v>
      </c>
      <c r="G35" s="30" t="s">
        <v>11</v>
      </c>
      <c r="H35" s="30" t="s">
        <v>16</v>
      </c>
      <c r="I35" s="38" t="s">
        <v>3</v>
      </c>
      <c r="J35" s="38" t="s">
        <v>7</v>
      </c>
      <c r="K35" s="38" t="s">
        <v>8</v>
      </c>
      <c r="L35" s="38" t="s">
        <v>12</v>
      </c>
      <c r="M35" s="38" t="s">
        <v>14</v>
      </c>
      <c r="N35" s="38" t="s">
        <v>17</v>
      </c>
      <c r="O35" s="38" t="s">
        <v>18</v>
      </c>
      <c r="P35" s="38" t="s">
        <v>19</v>
      </c>
      <c r="Q35" s="38" t="s">
        <v>21</v>
      </c>
      <c r="R35" s="38" t="s">
        <v>22</v>
      </c>
      <c r="S35" s="39" t="s">
        <v>23</v>
      </c>
      <c r="T35" s="50" t="s">
        <v>4</v>
      </c>
      <c r="U35" s="50" t="s">
        <v>5</v>
      </c>
      <c r="V35" s="50" t="s">
        <v>9</v>
      </c>
      <c r="W35" s="26" t="s">
        <v>10</v>
      </c>
      <c r="X35" s="26" t="s">
        <v>13</v>
      </c>
      <c r="Y35" s="26" t="s">
        <v>15</v>
      </c>
      <c r="Z35" s="26" t="s">
        <v>20</v>
      </c>
      <c r="AA35" s="26" t="s">
        <v>24</v>
      </c>
      <c r="AB35" s="26" t="s">
        <v>25</v>
      </c>
    </row>
    <row r="36" spans="2:29" x14ac:dyDescent="0.25">
      <c r="B36" s="1"/>
      <c r="C36" s="27" t="s">
        <v>35</v>
      </c>
      <c r="D36" s="174">
        <f>SUM(D26,E26,I26,N26,S26)</f>
        <v>44</v>
      </c>
      <c r="E36" s="175"/>
      <c r="F36" s="175"/>
      <c r="G36" s="175"/>
      <c r="H36" s="176"/>
      <c r="I36" s="174">
        <f>SUM(F26,J26,K26,O26,Q26,T26,U26,V26,X26,Y26,Z26)</f>
        <v>71</v>
      </c>
      <c r="J36" s="175"/>
      <c r="K36" s="175"/>
      <c r="L36" s="175"/>
      <c r="M36" s="175"/>
      <c r="N36" s="175"/>
      <c r="O36" s="175"/>
      <c r="P36" s="175"/>
      <c r="Q36" s="175"/>
      <c r="R36" s="175"/>
      <c r="S36" s="176"/>
      <c r="T36" s="174">
        <f>SUM(G26,H26,L26,M26,P26,R26,W26,AA26,AB26)</f>
        <v>32</v>
      </c>
      <c r="U36" s="175"/>
      <c r="V36" s="175"/>
      <c r="W36" s="175"/>
      <c r="X36" s="175"/>
      <c r="Y36" s="175"/>
      <c r="Z36" s="175"/>
      <c r="AA36" s="175"/>
      <c r="AB36" s="176"/>
      <c r="AC36" s="32">
        <f>SUM(D36:AB36)</f>
        <v>147</v>
      </c>
    </row>
    <row r="37" spans="2:29" ht="20.25" customHeight="1" x14ac:dyDescent="0.25">
      <c r="B37" s="1"/>
      <c r="C37" s="75" t="s">
        <v>56</v>
      </c>
      <c r="D37" s="177">
        <f>SUM(D27,E27,I27,N27,S27)</f>
        <v>6</v>
      </c>
      <c r="E37" s="178"/>
      <c r="F37" s="178"/>
      <c r="G37" s="178"/>
      <c r="H37" s="179"/>
      <c r="I37" s="177">
        <f>SUM(F27,J27,K27,O27,Q27,T27,U27,V27,X27,Y27,Z27)</f>
        <v>39</v>
      </c>
      <c r="J37" s="178"/>
      <c r="K37" s="178"/>
      <c r="L37" s="178"/>
      <c r="M37" s="178"/>
      <c r="N37" s="178"/>
      <c r="O37" s="178"/>
      <c r="P37" s="178"/>
      <c r="Q37" s="178"/>
      <c r="R37" s="178"/>
      <c r="S37" s="179"/>
      <c r="T37" s="177">
        <f>SUM(G27,H27,L27,M27,P27,R27,W27,AA27,AB27)</f>
        <v>58</v>
      </c>
      <c r="U37" s="178"/>
      <c r="V37" s="178"/>
      <c r="W37" s="178"/>
      <c r="X37" s="178"/>
      <c r="Y37" s="178"/>
      <c r="Z37" s="178"/>
      <c r="AA37" s="178"/>
      <c r="AB37" s="179"/>
      <c r="AC37" s="45">
        <f t="shared" ref="AC37:AC38" si="6">SUM(D37:AB37)</f>
        <v>103</v>
      </c>
    </row>
    <row r="38" spans="2:29" ht="18.75" x14ac:dyDescent="0.3">
      <c r="B38" s="1"/>
      <c r="C38" s="42" t="s">
        <v>32</v>
      </c>
      <c r="D38" s="171">
        <f>SUM(D28,E28,I28,N28,S28)</f>
        <v>0</v>
      </c>
      <c r="E38" s="172"/>
      <c r="F38" s="172"/>
      <c r="G38" s="172"/>
      <c r="H38" s="173"/>
      <c r="I38" s="171">
        <f>SUM(F28,J28,K28,O28,Q28,T28,U28,V28,X28,Y28,Z28)</f>
        <v>0</v>
      </c>
      <c r="J38" s="172"/>
      <c r="K38" s="172"/>
      <c r="L38" s="172"/>
      <c r="M38" s="172"/>
      <c r="N38" s="172"/>
      <c r="O38" s="172"/>
      <c r="P38" s="172"/>
      <c r="Q38" s="172"/>
      <c r="R38" s="172"/>
      <c r="S38" s="173"/>
      <c r="T38" s="171">
        <f>SUM(G28,H28,L28,M28,P28,R28,W28,AA28,AB28)</f>
        <v>0</v>
      </c>
      <c r="U38" s="172"/>
      <c r="V38" s="172"/>
      <c r="W38" s="172"/>
      <c r="X38" s="172"/>
      <c r="Y38" s="172"/>
      <c r="Z38" s="172"/>
      <c r="AA38" s="172"/>
      <c r="AB38" s="173"/>
      <c r="AC38" s="46">
        <f t="shared" si="6"/>
        <v>0</v>
      </c>
    </row>
    <row r="39" spans="2:29" x14ac:dyDescent="0.25">
      <c r="B39" s="1"/>
      <c r="C39" s="25" t="s">
        <v>29</v>
      </c>
      <c r="D39" s="245">
        <f>SUM(D36:H38)</f>
        <v>50</v>
      </c>
      <c r="E39" s="246"/>
      <c r="F39" s="246"/>
      <c r="G39" s="246"/>
      <c r="H39" s="247"/>
      <c r="I39" s="245">
        <f>SUM(I36:S38)</f>
        <v>110</v>
      </c>
      <c r="J39" s="246"/>
      <c r="K39" s="246"/>
      <c r="L39" s="246"/>
      <c r="M39" s="246"/>
      <c r="N39" s="246"/>
      <c r="O39" s="246"/>
      <c r="P39" s="246"/>
      <c r="Q39" s="246"/>
      <c r="R39" s="246"/>
      <c r="S39" s="247"/>
      <c r="T39" s="245">
        <f>SUM(T36:AB38)</f>
        <v>90</v>
      </c>
      <c r="U39" s="246"/>
      <c r="V39" s="246"/>
      <c r="W39" s="246"/>
      <c r="X39" s="246"/>
      <c r="Y39" s="246"/>
      <c r="Z39" s="246"/>
      <c r="AA39" s="246"/>
      <c r="AB39" s="247"/>
      <c r="AC39" s="18">
        <f>SUM(D39:AB39)</f>
        <v>250</v>
      </c>
    </row>
    <row r="40" spans="2:29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2" spans="2:29" ht="38.25" customHeight="1" x14ac:dyDescent="0.25">
      <c r="D42" s="47" t="s">
        <v>37</v>
      </c>
      <c r="E42" s="48" t="s">
        <v>28</v>
      </c>
      <c r="F42" s="49" t="s">
        <v>33</v>
      </c>
    </row>
    <row r="43" spans="2:29" x14ac:dyDescent="0.25">
      <c r="C43" s="27" t="s">
        <v>35</v>
      </c>
      <c r="D43" s="33">
        <f>D36/$D$39</f>
        <v>0.88</v>
      </c>
      <c r="E43" s="33">
        <f>I36/$I$39</f>
        <v>0.6454545454545455</v>
      </c>
      <c r="F43" s="33">
        <f>T36/$T$39</f>
        <v>0.35555555555555557</v>
      </c>
    </row>
    <row r="44" spans="2:29" x14ac:dyDescent="0.25">
      <c r="C44" s="75" t="s">
        <v>56</v>
      </c>
      <c r="D44" s="40">
        <f>D37/$D$39</f>
        <v>0.12</v>
      </c>
      <c r="E44" s="40">
        <f>I37/$I$39</f>
        <v>0.35454545454545455</v>
      </c>
      <c r="F44" s="40">
        <f>T37/$T$39</f>
        <v>0.64444444444444449</v>
      </c>
    </row>
    <row r="45" spans="2:29" ht="18.75" x14ac:dyDescent="0.3">
      <c r="C45" s="42" t="s">
        <v>32</v>
      </c>
      <c r="D45" s="16">
        <f>D38/$D$39</f>
        <v>0</v>
      </c>
      <c r="E45" s="16">
        <f>I38/$I$39</f>
        <v>0</v>
      </c>
      <c r="F45" s="16">
        <f>T38/$T$39</f>
        <v>0</v>
      </c>
    </row>
    <row r="46" spans="2:29" ht="162" customHeight="1" x14ac:dyDescent="0.25">
      <c r="D46" s="5">
        <f>SUM(D43:D45)</f>
        <v>1</v>
      </c>
      <c r="E46" s="5">
        <f>SUM(E43:E45)</f>
        <v>1</v>
      </c>
      <c r="F46" s="5">
        <f>SUM(F43:F45)</f>
        <v>1</v>
      </c>
    </row>
    <row r="47" spans="2:29" ht="150.75" customHeight="1" x14ac:dyDescent="0.25"/>
    <row r="48" spans="2:29" ht="31.5" hidden="1" customHeight="1" x14ac:dyDescent="0.25">
      <c r="D48" s="47" t="s">
        <v>37</v>
      </c>
      <c r="E48" s="48" t="s">
        <v>28</v>
      </c>
      <c r="F48" s="49" t="s">
        <v>33</v>
      </c>
    </row>
    <row r="49" spans="3:7" hidden="1" x14ac:dyDescent="0.25">
      <c r="C49" s="27" t="s">
        <v>35</v>
      </c>
      <c r="D49" s="35">
        <f>D36/$AC$36</f>
        <v>0.29931972789115646</v>
      </c>
      <c r="E49" s="36">
        <f>I36/$AC$36</f>
        <v>0.48299319727891155</v>
      </c>
      <c r="F49" s="54">
        <f>T36/$AC$36</f>
        <v>0.21768707482993196</v>
      </c>
      <c r="G49" s="5">
        <f>SUM(D49:F49)</f>
        <v>1</v>
      </c>
    </row>
    <row r="50" spans="3:7" hidden="1" x14ac:dyDescent="0.25">
      <c r="C50" s="28" t="s">
        <v>31</v>
      </c>
      <c r="D50" s="35">
        <f>D37/$AC$37</f>
        <v>5.8252427184466021E-2</v>
      </c>
      <c r="E50" s="36">
        <f>I37/$AC$37</f>
        <v>0.37864077669902912</v>
      </c>
      <c r="F50" s="54">
        <f>T37/$AC$37</f>
        <v>0.56310679611650483</v>
      </c>
      <c r="G50" s="5">
        <f t="shared" ref="G50:G52" si="7">SUM(D50:F50)</f>
        <v>1</v>
      </c>
    </row>
    <row r="51" spans="3:7" hidden="1" x14ac:dyDescent="0.25">
      <c r="C51" s="29" t="s">
        <v>34</v>
      </c>
      <c r="D51" s="35" t="e">
        <f>#REF!/#REF!</f>
        <v>#REF!</v>
      </c>
      <c r="E51" s="36" t="e">
        <f>#REF!/#REF!</f>
        <v>#REF!</v>
      </c>
      <c r="F51" s="54" t="e">
        <f>#REF!/#REF!</f>
        <v>#REF!</v>
      </c>
      <c r="G51" s="5" t="e">
        <f>SUM(D51:F51)</f>
        <v>#REF!</v>
      </c>
    </row>
    <row r="52" spans="3:7" ht="18.75" hidden="1" x14ac:dyDescent="0.3">
      <c r="C52" s="42" t="s">
        <v>32</v>
      </c>
      <c r="D52" s="35" t="e">
        <f>D38/$AC$38</f>
        <v>#DIV/0!</v>
      </c>
      <c r="E52" s="36" t="e">
        <f>I38/$AC$38</f>
        <v>#DIV/0!</v>
      </c>
      <c r="F52" s="54" t="e">
        <f>T38/$AC$38</f>
        <v>#DIV/0!</v>
      </c>
      <c r="G52" s="5" t="e">
        <f t="shared" si="7"/>
        <v>#DIV/0!</v>
      </c>
    </row>
    <row r="53" spans="3:7" ht="133.5" customHeight="1" x14ac:dyDescent="0.25"/>
    <row r="69" spans="3:30" ht="18.75" x14ac:dyDescent="0.3">
      <c r="C69" s="180" t="s">
        <v>71</v>
      </c>
      <c r="D69" s="180"/>
      <c r="E69" s="180"/>
      <c r="F69" s="180"/>
      <c r="G69" s="180"/>
      <c r="H69" s="180"/>
      <c r="I69" s="180"/>
      <c r="J69" s="180"/>
      <c r="K69" s="180"/>
      <c r="L69" s="180"/>
      <c r="M69" s="180"/>
      <c r="N69" s="180"/>
      <c r="O69" s="180"/>
      <c r="P69" s="180"/>
      <c r="Q69" s="180"/>
      <c r="R69" s="180"/>
      <c r="S69" s="180"/>
      <c r="T69" s="180"/>
      <c r="U69" s="180"/>
      <c r="V69" s="180"/>
      <c r="W69" s="180"/>
      <c r="X69" s="180"/>
      <c r="Y69" s="180"/>
      <c r="Z69" s="180"/>
      <c r="AA69" s="180"/>
      <c r="AB69" s="180"/>
      <c r="AC69" s="180"/>
    </row>
    <row r="70" spans="3:30" ht="33.6" customHeight="1" x14ac:dyDescent="0.25">
      <c r="C70" s="201" t="s">
        <v>83</v>
      </c>
      <c r="D70" s="202"/>
      <c r="E70" s="202"/>
      <c r="F70" s="203"/>
      <c r="G70" s="206" t="s">
        <v>146</v>
      </c>
      <c r="H70" s="206"/>
      <c r="I70" s="206"/>
      <c r="J70" s="206"/>
      <c r="K70" s="206"/>
      <c r="L70" s="206"/>
      <c r="M70" s="206"/>
      <c r="N70" s="206"/>
      <c r="O70" s="206"/>
      <c r="P70" s="206"/>
      <c r="Q70" s="206"/>
      <c r="R70" s="206"/>
      <c r="S70" s="206"/>
      <c r="T70" s="206"/>
      <c r="U70" s="206"/>
      <c r="V70" s="206"/>
      <c r="W70" s="206"/>
      <c r="X70" s="206"/>
      <c r="Y70" s="206"/>
      <c r="Z70" s="206"/>
      <c r="AA70" s="206"/>
      <c r="AB70" s="206"/>
      <c r="AC70" s="207"/>
    </row>
    <row r="71" spans="3:30" ht="33.6" customHeight="1" x14ac:dyDescent="0.25">
      <c r="C71" s="181" t="s">
        <v>80</v>
      </c>
      <c r="D71" s="181"/>
      <c r="E71" s="181"/>
      <c r="F71" s="181"/>
      <c r="G71" s="204"/>
      <c r="H71" s="204"/>
      <c r="I71" s="204"/>
      <c r="J71" s="204"/>
      <c r="K71" s="204"/>
      <c r="L71" s="204"/>
      <c r="M71" s="204"/>
      <c r="N71" s="204"/>
      <c r="O71" s="204"/>
      <c r="P71" s="204"/>
      <c r="Q71" s="204"/>
      <c r="R71" s="204"/>
      <c r="S71" s="204"/>
      <c r="T71" s="204"/>
      <c r="U71" s="204"/>
      <c r="V71" s="204"/>
      <c r="W71" s="204"/>
      <c r="X71" s="204"/>
      <c r="Y71" s="204"/>
      <c r="Z71" s="204"/>
      <c r="AA71" s="204"/>
      <c r="AB71" s="204"/>
      <c r="AC71" s="205"/>
    </row>
    <row r="72" spans="3:30" ht="33.6" customHeight="1" x14ac:dyDescent="0.25">
      <c r="C72" s="181" t="s">
        <v>82</v>
      </c>
      <c r="D72" s="181"/>
      <c r="E72" s="181"/>
      <c r="F72" s="181"/>
      <c r="G72" s="182"/>
      <c r="H72" s="182"/>
      <c r="I72" s="182"/>
      <c r="J72" s="182"/>
      <c r="K72" s="182"/>
      <c r="L72" s="182"/>
      <c r="M72" s="182"/>
      <c r="N72" s="182"/>
      <c r="O72" s="182"/>
      <c r="P72" s="182"/>
      <c r="Q72" s="182"/>
      <c r="R72" s="182"/>
      <c r="S72" s="182"/>
      <c r="T72" s="182"/>
      <c r="U72" s="182"/>
      <c r="V72" s="182"/>
      <c r="W72" s="182"/>
      <c r="X72" s="182"/>
      <c r="Y72" s="182"/>
      <c r="Z72" s="182"/>
      <c r="AA72" s="182"/>
      <c r="AB72" s="182"/>
      <c r="AC72" s="183"/>
    </row>
    <row r="73" spans="3:30" ht="33.6" customHeight="1" x14ac:dyDescent="0.25">
      <c r="C73" s="181" t="s">
        <v>70</v>
      </c>
      <c r="D73" s="181"/>
      <c r="E73" s="181"/>
      <c r="F73" s="181"/>
      <c r="G73" s="182" t="s">
        <v>147</v>
      </c>
      <c r="H73" s="182"/>
      <c r="I73" s="182"/>
      <c r="J73" s="182"/>
      <c r="K73" s="182"/>
      <c r="L73" s="182"/>
      <c r="M73" s="182"/>
      <c r="N73" s="182"/>
      <c r="O73" s="182"/>
      <c r="P73" s="182"/>
      <c r="Q73" s="182"/>
      <c r="R73" s="182"/>
      <c r="S73" s="182"/>
      <c r="T73" s="182"/>
      <c r="U73" s="182"/>
      <c r="V73" s="182"/>
      <c r="W73" s="182"/>
      <c r="X73" s="182"/>
      <c r="Y73" s="182"/>
      <c r="Z73" s="182"/>
      <c r="AA73" s="182"/>
      <c r="AB73" s="182"/>
      <c r="AC73" s="183"/>
    </row>
    <row r="74" spans="3:30" ht="33.6" customHeight="1" x14ac:dyDescent="0.25">
      <c r="C74" s="181" t="s">
        <v>81</v>
      </c>
      <c r="D74" s="181"/>
      <c r="E74" s="181"/>
      <c r="F74" s="181"/>
      <c r="G74" s="182" t="s">
        <v>145</v>
      </c>
      <c r="H74" s="182"/>
      <c r="I74" s="182"/>
      <c r="J74" s="182"/>
      <c r="K74" s="182"/>
      <c r="L74" s="182"/>
      <c r="M74" s="182"/>
      <c r="N74" s="182"/>
      <c r="O74" s="182"/>
      <c r="P74" s="182"/>
      <c r="Q74" s="182"/>
      <c r="R74" s="182"/>
      <c r="S74" s="182"/>
      <c r="T74" s="182"/>
      <c r="U74" s="182"/>
      <c r="V74" s="182"/>
      <c r="W74" s="182"/>
      <c r="X74" s="182"/>
      <c r="Y74" s="182"/>
      <c r="Z74" s="182"/>
      <c r="AA74" s="182"/>
      <c r="AB74" s="182"/>
      <c r="AC74" s="183"/>
    </row>
    <row r="76" spans="3:30" x14ac:dyDescent="0.25">
      <c r="Y76" s="139"/>
      <c r="Z76" s="140"/>
      <c r="AA76" s="140"/>
      <c r="AB76" s="140"/>
      <c r="AC76" s="140"/>
      <c r="AD76" s="141"/>
    </row>
  </sheetData>
  <mergeCells count="42">
    <mergeCell ref="C72:F72"/>
    <mergeCell ref="G72:AC72"/>
    <mergeCell ref="C73:F73"/>
    <mergeCell ref="G73:AC73"/>
    <mergeCell ref="C74:F74"/>
    <mergeCell ref="G74:AC74"/>
    <mergeCell ref="C69:AC69"/>
    <mergeCell ref="C70:F70"/>
    <mergeCell ref="G70:AC70"/>
    <mergeCell ref="C71:F71"/>
    <mergeCell ref="G71:AC71"/>
    <mergeCell ref="T34:AB34"/>
    <mergeCell ref="D36:H36"/>
    <mergeCell ref="D33:AB33"/>
    <mergeCell ref="T36:AB36"/>
    <mergeCell ref="X10:AB10"/>
    <mergeCell ref="D10:H10"/>
    <mergeCell ref="I10:M10"/>
    <mergeCell ref="N10:R10"/>
    <mergeCell ref="S10:W10"/>
    <mergeCell ref="D38:H38"/>
    <mergeCell ref="D39:H39"/>
    <mergeCell ref="D37:H37"/>
    <mergeCell ref="D34:H34"/>
    <mergeCell ref="I34:S34"/>
    <mergeCell ref="T37:AB37"/>
    <mergeCell ref="T38:AB38"/>
    <mergeCell ref="T39:AB39"/>
    <mergeCell ref="I36:S36"/>
    <mergeCell ref="I37:S37"/>
    <mergeCell ref="I38:S38"/>
    <mergeCell ref="I39:S39"/>
    <mergeCell ref="AG12:AH12"/>
    <mergeCell ref="C2:AD2"/>
    <mergeCell ref="D7:O7"/>
    <mergeCell ref="D8:O8"/>
    <mergeCell ref="Q8:U8"/>
    <mergeCell ref="W8:X8"/>
    <mergeCell ref="AC10:AE10"/>
    <mergeCell ref="B10:C10"/>
    <mergeCell ref="Q7:U7"/>
    <mergeCell ref="W7:X7"/>
  </mergeCells>
  <dataValidations count="1">
    <dataValidation type="list" allowBlank="1" showInputMessage="1" showErrorMessage="1" sqref="D12:AB22" xr:uid="{37A8022F-8BA8-444B-8B72-245841CA069A}">
      <formula1>$AH$13:$AH$15</formula1>
    </dataValidation>
  </dataValidations>
  <pageMargins left="0.70866141732283472" right="0.70866141732283472" top="0.74803149606299213" bottom="0.74803149606299213" header="0.31496062992125984" footer="0.31496062992125984"/>
  <pageSetup paperSize="9" scale="50"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PRIMERO SEC</vt:lpstr>
      <vt:lpstr>SEGUNDO SEC</vt:lpstr>
      <vt:lpstr>TERCERO SEC</vt:lpstr>
      <vt:lpstr>CUARTO SEC</vt:lpstr>
      <vt:lpstr>QUINTO SEC</vt:lpstr>
      <vt:lpstr>'CUARTO SEC'!Área_de_impresión</vt:lpstr>
      <vt:lpstr>'PRIMERO SEC'!Área_de_impresión</vt:lpstr>
      <vt:lpstr>'QUINTO SEC'!Área_de_impresión</vt:lpstr>
      <vt:lpstr>'SEGUNDO SEC'!Área_de_impresión</vt:lpstr>
      <vt:lpstr>'TERCERO SEC'!Área_de_impresión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Maricarmen</dc:creator>
  <cp:lastModifiedBy>Usuario</cp:lastModifiedBy>
  <cp:lastPrinted>2024-04-10T18:08:20Z</cp:lastPrinted>
  <dcterms:created xsi:type="dcterms:W3CDTF">2021-07-15T22:15:18Z</dcterms:created>
  <dcterms:modified xsi:type="dcterms:W3CDTF">2024-04-10T18:29:54Z</dcterms:modified>
</cp:coreProperties>
</file>