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ADRO DISTRIBUCION DE HORAS 2025\"/>
    </mc:Choice>
  </mc:AlternateContent>
  <xr:revisionPtr revIDLastSave="0" documentId="13_ncr:1_{D3FA7FC4-B527-434C-A7E2-607A02B52085}" xr6:coauthVersionLast="47" xr6:coauthVersionMax="47" xr10:uidLastSave="{00000000-0000-0000-0000-000000000000}"/>
  <bookViews>
    <workbookView xWindow="-120" yWindow="-120" windowWidth="20730" windowHeight="11160" tabRatio="910" xr2:uid="{00000000-000D-0000-FFFF-FFFF00000000}"/>
  </bookViews>
  <sheets>
    <sheet name="OFICIO" sheetId="17" r:id="rId1"/>
    <sheet name="RD CDH" sheetId="16" r:id="rId2"/>
    <sheet name="ANEXO 01" sheetId="12" r:id="rId3"/>
    <sheet name="ANEXO 2" sheetId="1" r:id="rId4"/>
    <sheet name="ANEXO 3" sheetId="14" r:id="rId5"/>
    <sheet name="ANEXO_4" sheetId="11" r:id="rId6"/>
    <sheet name="ANEXO_5" sheetId="10" r:id="rId7"/>
    <sheet name="plan de estudios segun PCI" sheetId="13" r:id="rId8"/>
    <sheet name="Informe de compatibilidad" sheetId="15" r:id="rId9"/>
  </sheets>
  <definedNames>
    <definedName name="_xlnm._FilterDatabase" localSheetId="4" hidden="1">'ANEXO 3'!$A$7:$K$106</definedName>
    <definedName name="_xlnm.Print_Area" localSheetId="2">'ANEXO 01'!$A$2:$L$52</definedName>
    <definedName name="_xlnm.Print_Area" localSheetId="3">'ANEXO 2'!$A$1:$S$31</definedName>
    <definedName name="_xlnm.Print_Area" localSheetId="5">ANEXO_4!$A$1:$F$23</definedName>
    <definedName name="Excel_BuiltIn__FilterDatabase_36">#REF!</definedName>
    <definedName name="Excel_BuiltIn__FilterDatabase_9">#REF!</definedName>
    <definedName name="_xlnm.Print_Titles" localSheetId="4">'ANEXO 3'!$1:$7</definedName>
  </definedNames>
  <calcPr calcId="191029"/>
</workbook>
</file>

<file path=xl/calcChain.xml><?xml version="1.0" encoding="utf-8"?>
<calcChain xmlns="http://schemas.openxmlformats.org/spreadsheetml/2006/main">
  <c r="D106" i="14" l="1"/>
  <c r="E106" i="14"/>
  <c r="F106" i="14"/>
  <c r="G106" i="14"/>
  <c r="H106" i="14"/>
  <c r="I100" i="14"/>
  <c r="I101" i="14"/>
  <c r="I102" i="14"/>
  <c r="I103" i="14"/>
  <c r="I104" i="14"/>
  <c r="I105" i="14"/>
  <c r="I99" i="14"/>
  <c r="I93" i="14"/>
  <c r="I94" i="14"/>
  <c r="I95" i="14"/>
  <c r="I96" i="14"/>
  <c r="I97" i="14"/>
  <c r="I98" i="14"/>
  <c r="I92" i="14"/>
  <c r="I86" i="14"/>
  <c r="I87" i="14"/>
  <c r="I88" i="14"/>
  <c r="I89" i="14"/>
  <c r="I90" i="14"/>
  <c r="I91" i="14"/>
  <c r="I85" i="14"/>
  <c r="I79" i="14"/>
  <c r="I80" i="14"/>
  <c r="I81" i="14"/>
  <c r="I82" i="14"/>
  <c r="I83" i="14"/>
  <c r="I84" i="14"/>
  <c r="I78" i="14"/>
  <c r="I70" i="14"/>
  <c r="I71" i="14"/>
  <c r="I72" i="14"/>
  <c r="I73" i="14"/>
  <c r="I74" i="14"/>
  <c r="I75" i="14"/>
  <c r="I69" i="14"/>
  <c r="I63" i="14"/>
  <c r="I64" i="14"/>
  <c r="I65" i="14"/>
  <c r="I66" i="14"/>
  <c r="I67" i="14"/>
  <c r="I68" i="14"/>
  <c r="I62" i="14"/>
  <c r="I57" i="14"/>
  <c r="I58" i="14"/>
  <c r="I59" i="14"/>
  <c r="I60" i="14"/>
  <c r="I61" i="14"/>
  <c r="I50" i="14"/>
  <c r="I51" i="14"/>
  <c r="I52" i="14"/>
  <c r="I53" i="14"/>
  <c r="I54" i="14"/>
  <c r="I36" i="14"/>
  <c r="I37" i="14"/>
  <c r="I38" i="14"/>
  <c r="I39" i="14"/>
  <c r="I40" i="14"/>
  <c r="I41" i="14"/>
  <c r="I24" i="14"/>
  <c r="I27" i="14"/>
  <c r="I26" i="14"/>
  <c r="I25" i="14"/>
  <c r="I23" i="14"/>
  <c r="I22" i="14"/>
  <c r="I16" i="14"/>
  <c r="I17" i="14"/>
  <c r="I18" i="14"/>
  <c r="I19" i="14"/>
  <c r="I20" i="14"/>
  <c r="I21" i="14"/>
  <c r="I9" i="14"/>
  <c r="I10" i="14"/>
  <c r="I11" i="14"/>
  <c r="I12" i="14"/>
  <c r="I13" i="14"/>
  <c r="I14" i="14"/>
  <c r="K105" i="14"/>
  <c r="K98" i="14"/>
  <c r="K84" i="14"/>
  <c r="K61" i="14"/>
  <c r="K54" i="14"/>
  <c r="K48" i="14"/>
  <c r="K41" i="14"/>
  <c r="K34" i="14"/>
  <c r="K27" i="14"/>
  <c r="K14" i="14"/>
  <c r="K30" i="12"/>
  <c r="N20" i="1" l="1"/>
  <c r="K20" i="1"/>
  <c r="H20" i="1"/>
  <c r="E20" i="1"/>
  <c r="B20" i="1"/>
  <c r="I8" i="14" l="1"/>
  <c r="I56" i="14"/>
  <c r="I55" i="14"/>
  <c r="I49" i="14"/>
  <c r="I48" i="14"/>
  <c r="I47" i="14"/>
  <c r="I46" i="14"/>
  <c r="I45" i="14"/>
  <c r="I44" i="14"/>
  <c r="I43" i="14"/>
  <c r="I35" i="14"/>
  <c r="I34" i="14"/>
  <c r="I33" i="14"/>
  <c r="I32" i="14"/>
  <c r="I31" i="14"/>
  <c r="I30" i="14"/>
  <c r="I15" i="14"/>
  <c r="K21" i="14" s="1"/>
  <c r="K28" i="14" l="1"/>
  <c r="Q20" i="1" l="1"/>
  <c r="B5" i="10"/>
  <c r="K39" i="12" l="1"/>
  <c r="D13" i="12" l="1"/>
  <c r="D12" i="12"/>
  <c r="F13" i="12"/>
  <c r="F12" i="12"/>
  <c r="G12" i="12"/>
  <c r="G13" i="12"/>
  <c r="G21" i="13" l="1"/>
  <c r="F21" i="13"/>
  <c r="E21" i="13"/>
  <c r="D21" i="13"/>
  <c r="C21" i="13"/>
  <c r="A11" i="13"/>
  <c r="A12" i="13" s="1"/>
  <c r="P19" i="1"/>
  <c r="P18" i="1"/>
  <c r="P17" i="1"/>
  <c r="P16" i="1"/>
  <c r="P15" i="1"/>
  <c r="P14" i="1"/>
  <c r="P13" i="1"/>
  <c r="P12" i="1"/>
  <c r="P11" i="1"/>
  <c r="P10" i="1"/>
  <c r="M19" i="1"/>
  <c r="M18" i="1"/>
  <c r="M17" i="1"/>
  <c r="M16" i="1"/>
  <c r="M15" i="1"/>
  <c r="M14" i="1"/>
  <c r="M13" i="1"/>
  <c r="M12" i="1"/>
  <c r="M10" i="1"/>
  <c r="J19" i="1"/>
  <c r="J18" i="1"/>
  <c r="J17" i="1"/>
  <c r="J16" i="1"/>
  <c r="J15" i="1"/>
  <c r="J14" i="1"/>
  <c r="J13" i="1"/>
  <c r="J12" i="1"/>
  <c r="J10" i="1"/>
  <c r="G19" i="1"/>
  <c r="G18" i="1"/>
  <c r="G17" i="1"/>
  <c r="G16" i="1"/>
  <c r="G15" i="1"/>
  <c r="G14" i="1"/>
  <c r="G13" i="1"/>
  <c r="G12" i="1"/>
  <c r="G11" i="1"/>
  <c r="G10" i="1"/>
  <c r="D19" i="1"/>
  <c r="D18" i="1"/>
  <c r="D17" i="1"/>
  <c r="D16" i="1"/>
  <c r="D15" i="1"/>
  <c r="D14" i="1"/>
  <c r="D13" i="1"/>
  <c r="D12" i="1"/>
  <c r="D11" i="1"/>
  <c r="D10" i="1"/>
  <c r="P9" i="1"/>
  <c r="M9" i="1"/>
  <c r="J9" i="1"/>
  <c r="G9" i="1"/>
  <c r="D9" i="1"/>
  <c r="E12" i="12"/>
  <c r="C12" i="12"/>
  <c r="H11" i="12"/>
  <c r="H12" i="12" s="1"/>
  <c r="H10" i="12"/>
  <c r="E13" i="12"/>
  <c r="C13" i="12"/>
  <c r="R9" i="1"/>
  <c r="R20" i="1" s="1"/>
  <c r="O20" i="1"/>
  <c r="L20" i="1"/>
  <c r="I20" i="1"/>
  <c r="F20" i="1"/>
  <c r="C20" i="1"/>
  <c r="M20" i="1" l="1"/>
  <c r="P20" i="1"/>
  <c r="D20" i="1"/>
  <c r="G20" i="1"/>
  <c r="J20" i="1"/>
  <c r="S12" i="1"/>
  <c r="B15" i="10" s="1"/>
  <c r="S15" i="1"/>
  <c r="B18" i="10" s="1"/>
  <c r="S9" i="1"/>
  <c r="B14" i="10"/>
  <c r="S13" i="1"/>
  <c r="B16" i="10" s="1"/>
  <c r="S16" i="1"/>
  <c r="B19" i="10" s="1"/>
  <c r="S18" i="1"/>
  <c r="B21" i="10" s="1"/>
  <c r="S10" i="1"/>
  <c r="B13" i="10" s="1"/>
  <c r="S14" i="1"/>
  <c r="B17" i="10" s="1"/>
  <c r="S19" i="1"/>
  <c r="B22" i="10" s="1"/>
  <c r="S17" i="1"/>
  <c r="B20" i="10" s="1"/>
  <c r="H13" i="12"/>
  <c r="B12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C8" authorId="0" shapeId="0" xr:uid="{00000000-0006-0000-0300-000001000000}">
      <text>
        <r>
          <rPr>
            <b/>
            <u/>
            <sz val="9"/>
            <color indexed="81"/>
            <rFont val="Tahoma"/>
            <family val="2"/>
          </rPr>
          <t>Orden de prelación:</t>
        </r>
        <r>
          <rPr>
            <sz val="9"/>
            <color indexed="81"/>
            <rFont val="Tahoma"/>
            <family val="2"/>
          </rPr>
          <t xml:space="preserve">
* Directivos
*Jerarquicos
*Docentes</t>
        </r>
      </text>
    </comment>
    <comment ref="C15" authorId="0" shapeId="0" xr:uid="{00000000-0006-0000-0300-000002000000}">
      <text>
        <r>
          <rPr>
            <b/>
            <u/>
            <sz val="9"/>
            <color indexed="81"/>
            <rFont val="Tahoma"/>
            <family val="2"/>
          </rPr>
          <t>Orden de prelación:</t>
        </r>
        <r>
          <rPr>
            <sz val="9"/>
            <color indexed="81"/>
            <rFont val="Tahoma"/>
            <family val="2"/>
          </rPr>
          <t xml:space="preserve">
* Directivos
*Jerarquicos
*Docentes</t>
        </r>
      </text>
    </comment>
  </commentList>
</comments>
</file>

<file path=xl/sharedStrings.xml><?xml version="1.0" encoding="utf-8"?>
<sst xmlns="http://schemas.openxmlformats.org/spreadsheetml/2006/main" count="489" uniqueCount="243">
  <si>
    <t>Área Curricular</t>
  </si>
  <si>
    <t>Totales Parciales</t>
  </si>
  <si>
    <t>Horas Asig.</t>
  </si>
  <si>
    <t>Total Horas</t>
  </si>
  <si>
    <t>Matemática.</t>
  </si>
  <si>
    <t>Comunicación.</t>
  </si>
  <si>
    <t>Educación Física.</t>
  </si>
  <si>
    <t>Educación para el Trabajo.</t>
  </si>
  <si>
    <t>TOTAL GENERAL</t>
  </si>
  <si>
    <t>HLD según Proyecto Curricular de cada I.E.</t>
  </si>
  <si>
    <t>TOTAL</t>
  </si>
  <si>
    <t>Educación Religiosa.</t>
  </si>
  <si>
    <t>Número de Alumnos</t>
  </si>
  <si>
    <t>Total de Horas de Clase</t>
  </si>
  <si>
    <t>CARGOS EXCEDENTES PRESUPUESTADOS EN LA INSTITUCIÓN EDUCATIVA</t>
  </si>
  <si>
    <t>JORNADA LABORAL</t>
  </si>
  <si>
    <t>1º</t>
  </si>
  <si>
    <t>2º</t>
  </si>
  <si>
    <t>3º</t>
  </si>
  <si>
    <t>4º</t>
  </si>
  <si>
    <t>5º</t>
  </si>
  <si>
    <r>
      <t>N</t>
    </r>
    <r>
      <rPr>
        <b/>
        <vertAlign val="superscript"/>
        <sz val="9"/>
        <rFont val="Arial"/>
        <family val="2"/>
      </rPr>
      <t>e</t>
    </r>
    <r>
      <rPr>
        <b/>
        <sz val="9"/>
        <rFont val="Arial"/>
        <family val="2"/>
      </rPr>
      <t xml:space="preserve"> Secc.</t>
    </r>
  </si>
  <si>
    <t>Nº Sec.</t>
  </si>
  <si>
    <t>UGEL</t>
  </si>
  <si>
    <t>INSTITUCION EDUCATIVA</t>
  </si>
  <si>
    <t>* Total de Horas / 24 = Nº de  Plazas</t>
  </si>
  <si>
    <t>Nº</t>
  </si>
  <si>
    <t>* Horas de Clase de Personal Directivo</t>
  </si>
  <si>
    <t>* Horas de Clase de Personal Docente</t>
  </si>
  <si>
    <t>* Horas de Clase de Personal Jerárquico</t>
  </si>
  <si>
    <t>D =  ( A + B + C)</t>
  </si>
  <si>
    <t>Z  = ( ∑ por Area) horas</t>
  </si>
  <si>
    <t>LEY DE CARRERA QUE PERTENECE</t>
  </si>
  <si>
    <t>AREA</t>
  </si>
  <si>
    <t>CODIGO DE PLAZA</t>
  </si>
  <si>
    <t>UGEL:</t>
  </si>
  <si>
    <t>Nº Plazas Excedentes</t>
  </si>
  <si>
    <t>Número de Secciones</t>
  </si>
  <si>
    <t>Número de Horas de Clase</t>
  </si>
  <si>
    <t>Carga Docente</t>
  </si>
  <si>
    <t>ANEXO Nº 01</t>
  </si>
  <si>
    <t>:</t>
  </si>
  <si>
    <t>OBSERVACIONES</t>
  </si>
  <si>
    <t>II.EE.:</t>
  </si>
  <si>
    <t>II.EE. :</t>
  </si>
  <si>
    <t>_____________________</t>
  </si>
  <si>
    <t>DIRECTOR IIEE</t>
  </si>
  <si>
    <t>COMISIÓN IIE</t>
  </si>
  <si>
    <t>________________</t>
  </si>
  <si>
    <t>Inglés.</t>
  </si>
  <si>
    <t>A horas</t>
  </si>
  <si>
    <t>B horas</t>
  </si>
  <si>
    <t>C horas</t>
  </si>
  <si>
    <t>Ingles.</t>
  </si>
  <si>
    <t>Tutoria.</t>
  </si>
  <si>
    <t>01</t>
  </si>
  <si>
    <t>Nº Plazas</t>
  </si>
  <si>
    <t>DISPONIBILIDAD PRESUPUESTAL PARA CONTRATOS EVENTUALES</t>
  </si>
  <si>
    <t>Ley 29944</t>
  </si>
  <si>
    <t>ANEXO Nº 05</t>
  </si>
  <si>
    <t>ANEXO 04</t>
  </si>
  <si>
    <t>AREAS CURRICULARES</t>
  </si>
  <si>
    <t>1°</t>
  </si>
  <si>
    <t>2°</t>
  </si>
  <si>
    <t>3°</t>
  </si>
  <si>
    <t>4°</t>
  </si>
  <si>
    <t>5°</t>
  </si>
  <si>
    <t>GRADO DE ESTUDIOS</t>
  </si>
  <si>
    <t xml:space="preserve">INSTITUCION EDUCATIVA:                                   </t>
  </si>
  <si>
    <t xml:space="preserve">NIVEL / PROGRAMA:                              </t>
  </si>
  <si>
    <t>EDUCACION BASICA REGULAR-SECUNDARIA</t>
  </si>
  <si>
    <t>Id. Cargo</t>
  </si>
  <si>
    <t>Grado de Estudios (Horas)</t>
  </si>
  <si>
    <t>Especialidad</t>
  </si>
  <si>
    <t>Jornada Pedagogica</t>
  </si>
  <si>
    <t>001</t>
  </si>
  <si>
    <t>TITULAR</t>
  </si>
  <si>
    <t>COD. MODULAR</t>
  </si>
  <si>
    <t>ESPEC. TITULO</t>
  </si>
  <si>
    <t>NIV. MAGISTERIAL</t>
  </si>
  <si>
    <t>TIEMPO DE SERVICIO</t>
  </si>
  <si>
    <t>002</t>
  </si>
  <si>
    <t>004</t>
  </si>
  <si>
    <t>005</t>
  </si>
  <si>
    <t>006</t>
  </si>
  <si>
    <t>008</t>
  </si>
  <si>
    <t>ANEXO Nº 02</t>
  </si>
  <si>
    <t>(a) horas</t>
  </si>
  <si>
    <t>(b) horas</t>
  </si>
  <si>
    <t>(c) horas</t>
  </si>
  <si>
    <t>(d) horas</t>
  </si>
  <si>
    <t>(e) horas</t>
  </si>
  <si>
    <t>(f) horas</t>
  </si>
  <si>
    <t>(h) horas</t>
  </si>
  <si>
    <t>(i) horas</t>
  </si>
  <si>
    <t>(j) horas</t>
  </si>
  <si>
    <t>(k) horas</t>
  </si>
  <si>
    <t>ESC. MAGISTERIAL</t>
  </si>
  <si>
    <t>DIRECTOR</t>
  </si>
  <si>
    <t>Ciencias Sociales</t>
  </si>
  <si>
    <t>Área de Gestión Institucional</t>
  </si>
  <si>
    <t>02</t>
  </si>
  <si>
    <t>ANEXO Nº 03</t>
  </si>
  <si>
    <t>Total Alumnos</t>
  </si>
  <si>
    <t>Total Secciones</t>
  </si>
  <si>
    <t>N= 35 EBR Secundaria Menores</t>
  </si>
  <si>
    <t>Área de Gestión Pedagógica</t>
  </si>
  <si>
    <t>40 Cronol.</t>
  </si>
  <si>
    <t>PROFESOR 01</t>
  </si>
  <si>
    <t>N° Horas dictado</t>
  </si>
  <si>
    <t>Direct. De Contrato</t>
  </si>
  <si>
    <t>Código Nexus</t>
  </si>
  <si>
    <t>30 Pedag.</t>
  </si>
  <si>
    <t>Régimen de Contrato</t>
  </si>
  <si>
    <t xml:space="preserve">Área </t>
  </si>
  <si>
    <t>Código Plaza</t>
  </si>
  <si>
    <t>Jornada Laboral</t>
  </si>
  <si>
    <t>Ley de Carrera a la que pertenece</t>
  </si>
  <si>
    <t>Horas de Dictado (*)</t>
  </si>
  <si>
    <t>CARGOS PRESUPUESTADOS EN LA INSTITUCION EDUCATIVA/CENTRO</t>
  </si>
  <si>
    <t xml:space="preserve">Cargo </t>
  </si>
  <si>
    <t>Código Eventual</t>
  </si>
  <si>
    <t xml:space="preserve">Ciencia y  Tecnología </t>
  </si>
  <si>
    <t>Tutoría y Orientación Educativa</t>
  </si>
  <si>
    <t>Desarrollo Personal, Ciudadania y Civica</t>
  </si>
  <si>
    <t>(*) Las Horas de Libre Disponibilidad (HDL)se distribuyen según su PCI</t>
  </si>
  <si>
    <t>Cargo</t>
  </si>
  <si>
    <t>RESUMEN DEL CUADRO DE DISTRIBUCION DE HORAS PEDAGÓGICAS</t>
  </si>
  <si>
    <t>DEL NIVEL SECUNDARIA DE EBR (JER)</t>
  </si>
  <si>
    <t>Arte y Cultura</t>
  </si>
  <si>
    <t>Ciencia y Tecnología</t>
  </si>
  <si>
    <t>(*) Las horas de clase corresponde a horas pedagógicas</t>
  </si>
  <si>
    <t>Desarrollo personal, ciudadanía y cívica</t>
  </si>
  <si>
    <t xml:space="preserve">                            Grados
Variables</t>
  </si>
  <si>
    <t>PLAZAS EXCEDENTES OCUPADAS Y/O VACANTES POR REUBICAR PARA EBR
NIVEL SECUNDARIA- JER</t>
  </si>
  <si>
    <t>Resumen de Horas Pedagógicas por Ärea - EBR</t>
  </si>
  <si>
    <t>TOTAL horas por grado</t>
  </si>
  <si>
    <t>I</t>
  </si>
  <si>
    <t>IV</t>
  </si>
  <si>
    <t xml:space="preserve"> </t>
  </si>
  <si>
    <t>V</t>
  </si>
  <si>
    <t>DIRECTOR  DESIGNADO</t>
  </si>
  <si>
    <t>LENGUA Y LITERATURA</t>
  </si>
  <si>
    <t>III</t>
  </si>
  <si>
    <t>HISTORIA Y GEOGRAFIA</t>
  </si>
  <si>
    <t>II</t>
  </si>
  <si>
    <t>CÓDIGO DE PLAZA</t>
  </si>
  <si>
    <t>COD. DE PLAZA</t>
  </si>
  <si>
    <t>Comunicación</t>
  </si>
  <si>
    <t>Matemática</t>
  </si>
  <si>
    <t>horas</t>
  </si>
  <si>
    <t>(g) horas</t>
  </si>
  <si>
    <t>(l)</t>
  </si>
  <si>
    <t xml:space="preserve">        </t>
  </si>
  <si>
    <t>TITULAR NOMBRADO</t>
  </si>
  <si>
    <t xml:space="preserve"> EL COLLAO</t>
  </si>
  <si>
    <t>S. PERÚ BIRF ILAVE</t>
  </si>
  <si>
    <t>1157813016N2</t>
  </si>
  <si>
    <t>1156114727N3</t>
  </si>
  <si>
    <t>PROFESOR 02</t>
  </si>
  <si>
    <t>1199713617N3</t>
  </si>
  <si>
    <t>PROFESOR 03</t>
  </si>
  <si>
    <t>1155114137N5</t>
  </si>
  <si>
    <t>PROFESOR 04</t>
  </si>
  <si>
    <t>PROFESOR 05</t>
  </si>
  <si>
    <t>PROFESOR 06</t>
  </si>
  <si>
    <t>1155114127N5</t>
  </si>
  <si>
    <t>1155114117N6</t>
  </si>
  <si>
    <t>1133713717N2</t>
  </si>
  <si>
    <t>PROFESOR 07</t>
  </si>
  <si>
    <t>PROFESOR 08</t>
  </si>
  <si>
    <t>PROFESOR 09</t>
  </si>
  <si>
    <t>PROFESOR 10</t>
  </si>
  <si>
    <t>1156713117N5</t>
  </si>
  <si>
    <t>1159713217N3</t>
  </si>
  <si>
    <t>1172713717N2</t>
  </si>
  <si>
    <t>1183813217N4</t>
  </si>
  <si>
    <t>PROFESOR 12</t>
  </si>
  <si>
    <t>MAMANI RAMOS, ADRIAN</t>
  </si>
  <si>
    <t>FISICA MATEMATICAS</t>
  </si>
  <si>
    <t>FERNANDEZ GUTIERREZ, DESIDERIO ALAN</t>
  </si>
  <si>
    <t>Educación física</t>
  </si>
  <si>
    <t>Matemáticas</t>
  </si>
  <si>
    <t>FARFAN CUBA, SILVIA ROSARIO</t>
  </si>
  <si>
    <t>Tutoria</t>
  </si>
  <si>
    <t>CCAMA RAFAEL, RUBEN LUIS</t>
  </si>
  <si>
    <t>DPCC</t>
  </si>
  <si>
    <t>GONGORA FOLLANO, ESTEFANIA ROCSAN</t>
  </si>
  <si>
    <t>CALISAYA GARCIA, GILBERTO H.</t>
  </si>
  <si>
    <t>VACANTE 1</t>
  </si>
  <si>
    <t>BIOLOGIA Y QUIMICA</t>
  </si>
  <si>
    <t>Arte y cultura</t>
  </si>
  <si>
    <t>Ciencia y tecnología</t>
  </si>
  <si>
    <t>Ciencias sociales</t>
  </si>
  <si>
    <t>EL COLLAO</t>
  </si>
  <si>
    <t>S. PERU BIRF ILAVE</t>
  </si>
  <si>
    <t>PLAN DE ESTUDIOS DEL NIVEL SECUNDARIA DE LA EDUCACION BASICA REGULAR (JER)</t>
  </si>
  <si>
    <t>tutoria</t>
  </si>
  <si>
    <t>PERÚ BIRF ILAVE</t>
  </si>
  <si>
    <t>CUADRO DE DISTRIBUCION DE HORAS PEDAGÓGICAS DEL NIVEL SECUNDARIA DE (JER)</t>
  </si>
  <si>
    <t>PROFESOR 13</t>
  </si>
  <si>
    <t>PROFESOR 14</t>
  </si>
  <si>
    <t>1159132117N3</t>
  </si>
  <si>
    <t>QUINTO LLANOS, CARLOS</t>
  </si>
  <si>
    <t>EPT (COMPUTACION)</t>
  </si>
  <si>
    <t>1156713117N3</t>
  </si>
  <si>
    <t>PEREZ FLORES, WILSON</t>
  </si>
  <si>
    <t>TITULAR NOMBRADA</t>
  </si>
  <si>
    <t>MAQUERA GUEVARA, JOEL</t>
  </si>
  <si>
    <t>EDUCACIÓN ARTISTICA</t>
  </si>
  <si>
    <t>Crecimiento vegetativo) NEXUS</t>
  </si>
  <si>
    <t>INGLES</t>
  </si>
  <si>
    <t>(Crecimiento vegetativo) NEXUS</t>
  </si>
  <si>
    <t>EPT (Computación)</t>
  </si>
  <si>
    <t>Matematicas</t>
  </si>
  <si>
    <t>Religión</t>
  </si>
  <si>
    <t>Informe de compatibilidad para CUADRO-DE-DISTRIBUCIÓN-HORAS-2024-JER.xlsx</t>
  </si>
  <si>
    <t>Las siguientes características de este libro no son compatibles con versiones anteriores de Excel. Estas características podrían perderse o degradarse si abre el libro con una versión anterior de Excel o si guarda el libro con un formato de archivo anterior.</t>
  </si>
  <si>
    <t>Pérdida significativa de funcionalidad</t>
  </si>
  <si>
    <t>Nº de apariciones</t>
  </si>
  <si>
    <t>Versión</t>
  </si>
  <si>
    <t>El archivo contenía originalmente características no reconocidas por esta versión de Excel. Estas características no se conservarán al guardar un archivo de OpenXML en el formato de archivo XLSB o viceversa.</t>
  </si>
  <si>
    <t>Excel 2007</t>
  </si>
  <si>
    <t>Variables para Elaboración del Cuadro de Distribución  de Horas Pedagógicas del Nivel Secundaria de EBR (JER) 2024</t>
  </si>
  <si>
    <t>VACANTE 2</t>
  </si>
  <si>
    <t>VACANTE 3</t>
  </si>
  <si>
    <t>BOLSA DE HORAS</t>
  </si>
  <si>
    <t>Ilave, 11 de noviembre del 2024</t>
  </si>
  <si>
    <t>DISTRIBUCIÓN DE HORAS PEDAGOGICAS POR GRADOS - SEGÚN PLAN DE ESTUDIOS (JER)  2024</t>
  </si>
  <si>
    <t>PERÚ BIRF</t>
  </si>
  <si>
    <t>Educación religiosa</t>
  </si>
  <si>
    <t>C y  T.</t>
  </si>
  <si>
    <t>Educ.  Religiosa</t>
  </si>
  <si>
    <t>LUPACA LUPACA, ZHENIA</t>
  </si>
  <si>
    <t>CIENCIA y TECNOLOGÍA</t>
  </si>
  <si>
    <t>MANDAMIENTO TICONA, JULIO DAVID</t>
  </si>
  <si>
    <t>Educ. trabajo</t>
  </si>
  <si>
    <t>arte y cultura</t>
  </si>
  <si>
    <t>Educ. religiosa</t>
  </si>
  <si>
    <t>Educ. física</t>
  </si>
  <si>
    <t>Ejecutar el 11/11/2024 20:10</t>
  </si>
  <si>
    <t>Ciencias sociales y DPCC -Tecnico Deportivo)</t>
  </si>
  <si>
    <t>CONTRATO (Ciencias Sociales- Tecnico deportivo)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</si>
</sst>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38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vertAlign val="superscript"/>
      <sz val="9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sz val="7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14"/>
      <color indexed="8"/>
      <name val="BankGothic Md BT"/>
      <family val="2"/>
    </font>
    <font>
      <sz val="8"/>
      <color indexed="8"/>
      <name val="Tahoma"/>
      <family val="2"/>
    </font>
    <font>
      <sz val="9"/>
      <name val="Tahoma"/>
      <family val="2"/>
    </font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b/>
      <sz val="11"/>
      <name val="Arial Narrow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sz val="10"/>
      <name val="Calibri"/>
      <family val="2"/>
      <scheme val="minor"/>
    </font>
    <font>
      <b/>
      <u/>
      <sz val="10"/>
      <name val="Arial"/>
      <family val="2"/>
    </font>
    <font>
      <b/>
      <sz val="9"/>
      <name val="Tahoma"/>
      <family val="2"/>
    </font>
    <font>
      <b/>
      <sz val="7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ont="0" applyFill="0" applyBorder="0" applyAlignment="0" applyProtection="0">
      <alignment vertical="top"/>
    </xf>
    <xf numFmtId="0" fontId="25" fillId="0" borderId="0"/>
    <xf numFmtId="0" fontId="25" fillId="0" borderId="0"/>
    <xf numFmtId="0" fontId="19" fillId="0" borderId="0"/>
  </cellStyleXfs>
  <cellXfs count="393">
    <xf numFmtId="0" fontId="1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" fillId="0" borderId="0" xfId="0" quotePrefix="1" applyNumberFormat="1" applyFont="1" applyFill="1" applyBorder="1" applyAlignment="1" applyProtection="1">
      <alignment vertical="top"/>
    </xf>
    <xf numFmtId="0" fontId="1" fillId="0" borderId="2" xfId="0" applyNumberFormat="1" applyFont="1" applyFill="1" applyBorder="1" applyAlignment="1" applyProtection="1">
      <alignment vertical="top"/>
    </xf>
    <xf numFmtId="0" fontId="1" fillId="2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0" fillId="0" borderId="0" xfId="0" applyAlignment="1"/>
    <xf numFmtId="0" fontId="4" fillId="0" borderId="0" xfId="0" applyFont="1" applyAlignment="1"/>
    <xf numFmtId="0" fontId="9" fillId="0" borderId="0" xfId="0" applyFont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9" fillId="0" borderId="0" xfId="0" applyFont="1" applyAlignment="1">
      <alignment horizont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top"/>
    </xf>
    <xf numFmtId="0" fontId="5" fillId="0" borderId="0" xfId="0" applyFont="1" applyBorder="1" applyAlignment="1">
      <alignment horizontal="center"/>
    </xf>
    <xf numFmtId="0" fontId="17" fillId="0" borderId="0" xfId="0" applyNumberFormat="1" applyFont="1" applyFill="1" applyBorder="1" applyAlignment="1" applyProtection="1">
      <alignment vertical="top"/>
    </xf>
    <xf numFmtId="0" fontId="18" fillId="0" borderId="0" xfId="0" applyFont="1" applyAlignment="1"/>
    <xf numFmtId="0" fontId="6" fillId="0" borderId="0" xfId="0" applyFont="1" applyAlignment="1">
      <alignment horizontal="center"/>
    </xf>
    <xf numFmtId="0" fontId="20" fillId="0" borderId="0" xfId="1" applyFont="1" applyAlignment="1">
      <alignment horizontal="center" vertical="center" wrapText="1"/>
    </xf>
    <xf numFmtId="0" fontId="21" fillId="0" borderId="0" xfId="1" applyFont="1" applyAlignment="1">
      <alignment horizontal="left" vertical="center" wrapText="1"/>
    </xf>
    <xf numFmtId="1" fontId="21" fillId="0" borderId="0" xfId="1" applyNumberFormat="1" applyFont="1" applyAlignment="1">
      <alignment horizontal="left" vertical="center" wrapText="1"/>
    </xf>
    <xf numFmtId="0" fontId="21" fillId="0" borderId="0" xfId="1" applyFont="1" applyAlignment="1">
      <alignment horizontal="center" vertical="center" wrapText="1"/>
    </xf>
    <xf numFmtId="0" fontId="21" fillId="0" borderId="11" xfId="1" applyFont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0" fontId="20" fillId="2" borderId="29" xfId="1" applyFont="1" applyFill="1" applyBorder="1" applyAlignment="1">
      <alignment horizontal="center" vertical="center" wrapText="1"/>
    </xf>
    <xf numFmtId="0" fontId="21" fillId="0" borderId="44" xfId="1" applyFont="1" applyBorder="1" applyAlignment="1">
      <alignment horizontal="center" vertical="center" wrapText="1"/>
    </xf>
    <xf numFmtId="0" fontId="21" fillId="0" borderId="47" xfId="1" applyFont="1" applyBorder="1" applyAlignment="1">
      <alignment horizontal="center" vertical="center" wrapText="1"/>
    </xf>
    <xf numFmtId="0" fontId="21" fillId="0" borderId="52" xfId="1" applyFont="1" applyBorder="1" applyAlignment="1">
      <alignment horizontal="left" vertical="center" wrapText="1"/>
    </xf>
    <xf numFmtId="0" fontId="21" fillId="0" borderId="53" xfId="1" applyFont="1" applyBorder="1" applyAlignment="1">
      <alignment horizontal="left" vertical="center" wrapText="1"/>
    </xf>
    <xf numFmtId="0" fontId="21" fillId="0" borderId="54" xfId="1" applyFont="1" applyBorder="1" applyAlignment="1">
      <alignment horizontal="left" vertical="center" wrapText="1"/>
    </xf>
    <xf numFmtId="0" fontId="21" fillId="0" borderId="55" xfId="1" applyFont="1" applyBorder="1" applyAlignment="1">
      <alignment horizontal="left" vertical="center" wrapText="1"/>
    </xf>
    <xf numFmtId="0" fontId="21" fillId="0" borderId="56" xfId="1" applyFont="1" applyBorder="1" applyAlignment="1">
      <alignment horizontal="left" vertical="center" wrapText="1"/>
    </xf>
    <xf numFmtId="1" fontId="3" fillId="0" borderId="1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 applyAlignment="1"/>
    <xf numFmtId="3" fontId="8" fillId="0" borderId="3" xfId="0" applyNumberFormat="1" applyFont="1" applyBorder="1" applyAlignment="1">
      <alignment horizontal="right"/>
    </xf>
    <xf numFmtId="3" fontId="8" fillId="0" borderId="1" xfId="0" quotePrefix="1" applyNumberFormat="1" applyFont="1" applyBorder="1" applyAlignment="1">
      <alignment horizontal="right"/>
    </xf>
    <xf numFmtId="3" fontId="8" fillId="0" borderId="4" xfId="0" quotePrefix="1" applyNumberFormat="1" applyFont="1" applyBorder="1" applyAlignment="1">
      <alignment horizontal="right"/>
    </xf>
    <xf numFmtId="3" fontId="8" fillId="0" borderId="5" xfId="0" quotePrefix="1" applyNumberFormat="1" applyFont="1" applyBorder="1" applyAlignment="1">
      <alignment horizontal="right"/>
    </xf>
    <xf numFmtId="0" fontId="27" fillId="0" borderId="0" xfId="0" applyFont="1" applyAlignment="1"/>
    <xf numFmtId="0" fontId="8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6" fillId="2" borderId="7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11" fillId="0" borderId="60" xfId="0" applyNumberFormat="1" applyFont="1" applyFill="1" applyBorder="1" applyAlignment="1" applyProtection="1">
      <alignment horizontal="center" vertical="center"/>
    </xf>
    <xf numFmtId="0" fontId="6" fillId="7" borderId="7" xfId="0" applyNumberFormat="1" applyFont="1" applyFill="1" applyBorder="1" applyAlignment="1" applyProtection="1">
      <alignment horizontal="center" vertical="top" wrapText="1"/>
    </xf>
    <xf numFmtId="0" fontId="4" fillId="7" borderId="7" xfId="0" applyNumberFormat="1" applyFont="1" applyFill="1" applyBorder="1" applyAlignment="1" applyProtection="1">
      <alignment horizontal="center" vertical="center" wrapText="1"/>
    </xf>
    <xf numFmtId="0" fontId="11" fillId="7" borderId="60" xfId="0" applyNumberFormat="1" applyFont="1" applyFill="1" applyBorder="1" applyAlignment="1" applyProtection="1">
      <alignment horizontal="center" vertical="center"/>
    </xf>
    <xf numFmtId="0" fontId="11" fillId="6" borderId="20" xfId="0" applyNumberFormat="1" applyFont="1" applyFill="1" applyBorder="1" applyAlignment="1" applyProtection="1">
      <alignment horizontal="center" vertical="center" wrapText="1"/>
    </xf>
    <xf numFmtId="0" fontId="6" fillId="6" borderId="1" xfId="0" applyNumberFormat="1" applyFont="1" applyFill="1" applyBorder="1" applyAlignment="1" applyProtection="1">
      <alignment horizontal="center" vertical="center" wrapText="1"/>
    </xf>
    <xf numFmtId="0" fontId="11" fillId="6" borderId="3" xfId="0" applyNumberFormat="1" applyFont="1" applyFill="1" applyBorder="1" applyAlignment="1" applyProtection="1">
      <alignment horizontal="center" vertical="top" wrapText="1"/>
    </xf>
    <xf numFmtId="0" fontId="4" fillId="6" borderId="20" xfId="0" applyNumberFormat="1" applyFont="1" applyFill="1" applyBorder="1" applyAlignment="1" applyProtection="1">
      <alignment horizontal="center" vertical="center" wrapText="1"/>
    </xf>
    <xf numFmtId="0" fontId="4" fillId="6" borderId="3" xfId="0" applyNumberFormat="1" applyFont="1" applyFill="1" applyBorder="1" applyAlignment="1" applyProtection="1">
      <alignment horizontal="center" vertical="center"/>
    </xf>
    <xf numFmtId="0" fontId="11" fillId="6" borderId="6" xfId="0" applyNumberFormat="1" applyFont="1" applyFill="1" applyBorder="1" applyAlignment="1" applyProtection="1">
      <alignment horizontal="center" vertical="center"/>
    </xf>
    <xf numFmtId="0" fontId="11" fillId="6" borderId="4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right" vertical="center"/>
    </xf>
    <xf numFmtId="3" fontId="11" fillId="0" borderId="1" xfId="0" applyNumberFormat="1" applyFont="1" applyFill="1" applyBorder="1" applyAlignment="1" applyProtection="1">
      <alignment horizontal="right" vertical="top"/>
    </xf>
    <xf numFmtId="3" fontId="9" fillId="3" borderId="1" xfId="0" applyNumberFormat="1" applyFont="1" applyFill="1" applyBorder="1" applyAlignment="1" applyProtection="1">
      <alignment horizontal="right" vertical="top"/>
    </xf>
    <xf numFmtId="0" fontId="1" fillId="0" borderId="0" xfId="0" applyFont="1" applyAlignment="1"/>
    <xf numFmtId="0" fontId="8" fillId="2" borderId="1" xfId="0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31" fillId="0" borderId="8" xfId="0" applyNumberFormat="1" applyFont="1" applyFill="1" applyBorder="1" applyAlignment="1" applyProtection="1">
      <alignment vertical="top"/>
    </xf>
    <xf numFmtId="0" fontId="31" fillId="0" borderId="1" xfId="0" applyNumberFormat="1" applyFont="1" applyFill="1" applyBorder="1" applyAlignment="1" applyProtection="1">
      <alignment horizontal="center" vertical="top"/>
    </xf>
    <xf numFmtId="0" fontId="31" fillId="0" borderId="9" xfId="0" applyNumberFormat="1" applyFont="1" applyFill="1" applyBorder="1" applyAlignment="1" applyProtection="1">
      <alignment vertical="top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4" fontId="1" fillId="7" borderId="1" xfId="0" quotePrefix="1" applyNumberFormat="1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21" fillId="8" borderId="11" xfId="1" applyFont="1" applyFill="1" applyBorder="1" applyAlignment="1">
      <alignment horizontal="center" vertical="center" wrapText="1"/>
    </xf>
    <xf numFmtId="0" fontId="21" fillId="8" borderId="27" xfId="1" applyFont="1" applyFill="1" applyBorder="1" applyAlignment="1">
      <alignment horizontal="center" vertical="center" wrapText="1"/>
    </xf>
    <xf numFmtId="0" fontId="21" fillId="8" borderId="42" xfId="1" applyFont="1" applyFill="1" applyBorder="1" applyAlignment="1">
      <alignment horizontal="center" vertical="center" wrapText="1"/>
    </xf>
    <xf numFmtId="0" fontId="21" fillId="8" borderId="28" xfId="1" applyFont="1" applyFill="1" applyBorder="1" applyAlignment="1">
      <alignment horizontal="center" vertical="center" wrapText="1"/>
    </xf>
    <xf numFmtId="0" fontId="23" fillId="0" borderId="61" xfId="1" applyFont="1" applyBorder="1" applyAlignment="1">
      <alignment horizontal="center" vertical="center" wrapText="1"/>
    </xf>
    <xf numFmtId="0" fontId="23" fillId="0" borderId="48" xfId="1" applyFont="1" applyBorder="1" applyAlignment="1">
      <alignment horizontal="center" vertical="center" wrapText="1"/>
    </xf>
    <xf numFmtId="0" fontId="21" fillId="8" borderId="29" xfId="1" applyFont="1" applyFill="1" applyBorder="1" applyAlignment="1">
      <alignment horizontal="center" vertical="center" wrapText="1"/>
    </xf>
    <xf numFmtId="0" fontId="21" fillId="8" borderId="43" xfId="1" applyFont="1" applyFill="1" applyBorder="1" applyAlignment="1">
      <alignment horizontal="center" vertical="center" wrapText="1"/>
    </xf>
    <xf numFmtId="0" fontId="20" fillId="8" borderId="28" xfId="1" applyFont="1" applyFill="1" applyBorder="1" applyAlignment="1">
      <alignment horizontal="center" vertical="center" wrapText="1"/>
    </xf>
    <xf numFmtId="0" fontId="35" fillId="0" borderId="0" xfId="0" applyNumberFormat="1" applyFont="1" applyFill="1" applyBorder="1" applyAlignment="1" applyProtection="1">
      <alignment vertical="top"/>
    </xf>
    <xf numFmtId="0" fontId="2" fillId="0" borderId="0" xfId="0" applyFont="1" applyAlignment="1">
      <alignment horizontal="right" vertical="center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11" fillId="2" borderId="8" xfId="0" applyNumberFormat="1" applyFont="1" applyFill="1" applyBorder="1" applyAlignment="1" applyProtection="1">
      <alignment horizontal="center" vertical="center" wrapText="1"/>
    </xf>
    <xf numFmtId="0" fontId="8" fillId="9" borderId="0" xfId="0" applyFont="1" applyFill="1" applyAlignment="1">
      <alignment horizontal="left"/>
    </xf>
    <xf numFmtId="1" fontId="20" fillId="9" borderId="1" xfId="1" applyNumberFormat="1" applyFont="1" applyFill="1" applyBorder="1" applyAlignment="1">
      <alignment horizontal="left" vertical="center" wrapText="1"/>
    </xf>
    <xf numFmtId="0" fontId="21" fillId="0" borderId="62" xfId="1" applyFont="1" applyBorder="1" applyAlignment="1">
      <alignment horizontal="center" vertical="center" wrapText="1"/>
    </xf>
    <xf numFmtId="0" fontId="21" fillId="0" borderId="51" xfId="1" applyFont="1" applyBorder="1" applyAlignment="1">
      <alignment horizontal="center" vertical="center" wrapText="1"/>
    </xf>
    <xf numFmtId="0" fontId="21" fillId="0" borderId="63" xfId="1" applyFont="1" applyBorder="1" applyAlignment="1">
      <alignment horizontal="center" vertical="center" wrapText="1"/>
    </xf>
    <xf numFmtId="1" fontId="21" fillId="0" borderId="53" xfId="1" applyNumberFormat="1" applyFont="1" applyBorder="1" applyAlignment="1">
      <alignment horizontal="left" vertical="center" wrapText="1"/>
    </xf>
    <xf numFmtId="1" fontId="21" fillId="0" borderId="54" xfId="1" applyNumberFormat="1" applyFont="1" applyBorder="1" applyAlignment="1">
      <alignment horizontal="left" vertical="center" wrapText="1"/>
    </xf>
    <xf numFmtId="0" fontId="24" fillId="0" borderId="53" xfId="1" applyFont="1" applyBorder="1" applyAlignment="1">
      <alignment horizontal="left" vertical="center" wrapText="1"/>
    </xf>
    <xf numFmtId="0" fontId="2" fillId="0" borderId="13" xfId="0" applyNumberFormat="1" applyFont="1" applyFill="1" applyBorder="1" applyAlignment="1" applyProtection="1">
      <alignment horizontal="left" vertical="center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center" vertical="top"/>
    </xf>
    <xf numFmtId="0" fontId="31" fillId="0" borderId="8" xfId="0" applyNumberFormat="1" applyFont="1" applyFill="1" applyBorder="1" applyAlignment="1" applyProtection="1">
      <alignment horizontal="center" vertical="top"/>
    </xf>
    <xf numFmtId="0" fontId="31" fillId="0" borderId="7" xfId="0" applyNumberFormat="1" applyFont="1" applyFill="1" applyBorder="1" applyAlignment="1" applyProtection="1">
      <alignment horizontal="center" vertical="top"/>
    </xf>
    <xf numFmtId="0" fontId="32" fillId="7" borderId="45" xfId="0" applyNumberFormat="1" applyFont="1" applyFill="1" applyBorder="1" applyAlignment="1" applyProtection="1">
      <alignment horizontal="center" vertical="center"/>
    </xf>
    <xf numFmtId="0" fontId="32" fillId="7" borderId="46" xfId="0" applyNumberFormat="1" applyFont="1" applyFill="1" applyBorder="1" applyAlignment="1" applyProtection="1">
      <alignment horizontal="center" vertical="center"/>
    </xf>
    <xf numFmtId="0" fontId="32" fillId="7" borderId="60" xfId="0" applyNumberFormat="1" applyFont="1" applyFill="1" applyBorder="1" applyAlignment="1" applyProtection="1">
      <alignment horizontal="center" vertical="center"/>
    </xf>
    <xf numFmtId="0" fontId="31" fillId="0" borderId="10" xfId="0" applyNumberFormat="1" applyFont="1" applyFill="1" applyBorder="1" applyAlignment="1" applyProtection="1">
      <alignment horizontal="right" vertical="top"/>
    </xf>
    <xf numFmtId="3" fontId="8" fillId="10" borderId="1" xfId="0" applyNumberFormat="1" applyFont="1" applyFill="1" applyBorder="1" applyAlignment="1">
      <alignment horizontal="right"/>
    </xf>
    <xf numFmtId="3" fontId="8" fillId="9" borderId="3" xfId="0" quotePrefix="1" applyNumberFormat="1" applyFont="1" applyFill="1" applyBorder="1" applyAlignment="1">
      <alignment horizontal="right"/>
    </xf>
    <xf numFmtId="0" fontId="8" fillId="9" borderId="1" xfId="0" applyFont="1" applyFill="1" applyBorder="1" applyAlignment="1">
      <alignment horizontal="center" vertical="center"/>
    </xf>
    <xf numFmtId="3" fontId="11" fillId="9" borderId="1" xfId="0" applyNumberFormat="1" applyFont="1" applyFill="1" applyBorder="1" applyAlignment="1" applyProtection="1">
      <alignment horizontal="right" vertical="top"/>
    </xf>
    <xf numFmtId="0" fontId="8" fillId="9" borderId="1" xfId="0" applyFont="1" applyFill="1" applyBorder="1" applyAlignment="1">
      <alignment horizontal="center" vertical="center" wrapText="1"/>
    </xf>
    <xf numFmtId="0" fontId="11" fillId="11" borderId="1" xfId="0" applyNumberFormat="1" applyFont="1" applyFill="1" applyBorder="1" applyAlignment="1" applyProtection="1">
      <alignment horizontal="center" vertical="top"/>
    </xf>
    <xf numFmtId="0" fontId="11" fillId="11" borderId="1" xfId="0" applyNumberFormat="1" applyFont="1" applyFill="1" applyBorder="1" applyAlignment="1" applyProtection="1">
      <alignment horizontal="center" vertical="center"/>
    </xf>
    <xf numFmtId="0" fontId="21" fillId="0" borderId="1" xfId="1" applyFont="1" applyBorder="1" applyAlignment="1">
      <alignment horizontal="left" vertical="center" wrapText="1"/>
    </xf>
    <xf numFmtId="1" fontId="21" fillId="0" borderId="13" xfId="1" applyNumberFormat="1" applyFont="1" applyBorder="1" applyAlignment="1">
      <alignment horizontal="left" vertical="center" wrapText="1"/>
    </xf>
    <xf numFmtId="0" fontId="23" fillId="0" borderId="0" xfId="1" applyFont="1" applyAlignment="1">
      <alignment horizontal="center" vertical="center" wrapText="1"/>
    </xf>
    <xf numFmtId="0" fontId="20" fillId="2" borderId="39" xfId="1" applyFont="1" applyFill="1" applyBorder="1" applyAlignment="1">
      <alignment horizontal="center" vertical="center" wrapText="1"/>
    </xf>
    <xf numFmtId="0" fontId="21" fillId="0" borderId="66" xfId="1" applyFont="1" applyBorder="1" applyAlignment="1">
      <alignment horizontal="left" vertical="center" wrapText="1"/>
    </xf>
    <xf numFmtId="0" fontId="23" fillId="0" borderId="67" xfId="1" applyFont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20" fillId="2" borderId="45" xfId="1" applyFont="1" applyFill="1" applyBorder="1" applyAlignment="1">
      <alignment horizontal="center" vertical="center" wrapText="1"/>
    </xf>
    <xf numFmtId="0" fontId="21" fillId="0" borderId="46" xfId="1" applyFont="1" applyBorder="1" applyAlignment="1">
      <alignment horizontal="left" vertical="center" wrapText="1"/>
    </xf>
    <xf numFmtId="0" fontId="21" fillId="0" borderId="70" xfId="1" applyFont="1" applyBorder="1" applyAlignment="1">
      <alignment horizontal="center" vertical="center" wrapText="1"/>
    </xf>
    <xf numFmtId="0" fontId="21" fillId="8" borderId="71" xfId="1" applyFont="1" applyFill="1" applyBorder="1" applyAlignment="1">
      <alignment horizontal="center" vertical="center" wrapText="1"/>
    </xf>
    <xf numFmtId="0" fontId="21" fillId="0" borderId="72" xfId="1" applyFont="1" applyBorder="1" applyAlignment="1">
      <alignment horizontal="center" vertical="center" wrapText="1"/>
    </xf>
    <xf numFmtId="0" fontId="21" fillId="8" borderId="73" xfId="1" applyFont="1" applyFill="1" applyBorder="1" applyAlignment="1">
      <alignment horizontal="center" vertical="center" wrapText="1"/>
    </xf>
    <xf numFmtId="0" fontId="21" fillId="0" borderId="74" xfId="1" applyFont="1" applyBorder="1" applyAlignment="1">
      <alignment horizontal="center" vertical="center" wrapText="1"/>
    </xf>
    <xf numFmtId="1" fontId="21" fillId="0" borderId="1" xfId="1" applyNumberFormat="1" applyFont="1" applyBorder="1" applyAlignment="1">
      <alignment horizontal="left" vertical="center" wrapText="1"/>
    </xf>
    <xf numFmtId="0" fontId="21" fillId="0" borderId="8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0" fillId="0" borderId="45" xfId="1" applyFont="1" applyBorder="1" applyAlignment="1">
      <alignment horizontal="center" vertical="center" wrapText="1"/>
    </xf>
    <xf numFmtId="0" fontId="21" fillId="0" borderId="50" xfId="1" applyFont="1" applyBorder="1" applyAlignment="1">
      <alignment horizontal="center" vertical="center" wrapText="1"/>
    </xf>
    <xf numFmtId="0" fontId="20" fillId="0" borderId="39" xfId="1" applyFont="1" applyBorder="1" applyAlignment="1">
      <alignment horizontal="center" vertical="center" wrapText="1"/>
    </xf>
    <xf numFmtId="0" fontId="21" fillId="0" borderId="67" xfId="1" applyFont="1" applyBorder="1" applyAlignment="1">
      <alignment horizontal="center" vertical="center" wrapText="1"/>
    </xf>
    <xf numFmtId="0" fontId="20" fillId="2" borderId="76" xfId="1" applyFont="1" applyFill="1" applyBorder="1" applyAlignment="1">
      <alignment horizontal="center" vertical="center" wrapText="1"/>
    </xf>
    <xf numFmtId="0" fontId="20" fillId="4" borderId="8" xfId="1" quotePrefix="1" applyFont="1" applyFill="1" applyBorder="1" applyAlignment="1">
      <alignment vertical="center" wrapText="1"/>
    </xf>
    <xf numFmtId="0" fontId="21" fillId="4" borderId="1" xfId="1" quotePrefix="1" applyFont="1" applyFill="1" applyBorder="1" applyAlignment="1">
      <alignment vertical="center" wrapText="1"/>
    </xf>
    <xf numFmtId="0" fontId="20" fillId="0" borderId="64" xfId="1" applyFont="1" applyBorder="1" applyAlignment="1">
      <alignment horizontal="center" vertical="center" wrapText="1"/>
    </xf>
    <xf numFmtId="0" fontId="21" fillId="0" borderId="65" xfId="1" applyFont="1" applyBorder="1" applyAlignment="1">
      <alignment horizontal="left" vertical="center" wrapText="1"/>
    </xf>
    <xf numFmtId="0" fontId="20" fillId="4" borderId="13" xfId="1" quotePrefix="1" applyFont="1" applyFill="1" applyBorder="1" applyAlignment="1">
      <alignment vertical="center" wrapText="1"/>
    </xf>
    <xf numFmtId="0" fontId="21" fillId="0" borderId="0" xfId="1" applyFont="1" applyAlignment="1">
      <alignment vertical="center" wrapText="1"/>
    </xf>
    <xf numFmtId="0" fontId="21" fillId="0" borderId="11" xfId="1" applyFont="1" applyBorder="1" applyAlignment="1">
      <alignment vertical="center" wrapText="1"/>
    </xf>
    <xf numFmtId="0" fontId="20" fillId="0" borderId="7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left" vertical="center" wrapText="1"/>
    </xf>
    <xf numFmtId="0" fontId="20" fillId="0" borderId="75" xfId="1" applyFont="1" applyBorder="1" applyAlignment="1">
      <alignment horizontal="center" vertical="center" wrapText="1"/>
    </xf>
    <xf numFmtId="0" fontId="20" fillId="0" borderId="33" xfId="1" applyFont="1" applyBorder="1" applyAlignment="1">
      <alignment horizontal="center" vertical="center" wrapText="1"/>
    </xf>
    <xf numFmtId="49" fontId="11" fillId="4" borderId="0" xfId="0" applyNumberFormat="1" applyFont="1" applyFill="1" applyBorder="1" applyAlignment="1" applyProtection="1">
      <alignment horizontal="center" vertical="top"/>
    </xf>
    <xf numFmtId="0" fontId="11" fillId="4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6" fillId="8" borderId="30" xfId="1" applyFont="1" applyFill="1" applyBorder="1" applyAlignment="1">
      <alignment horizontal="center" vertical="center" wrapText="1"/>
    </xf>
    <xf numFmtId="0" fontId="21" fillId="0" borderId="77" xfId="1" applyFont="1" applyBorder="1" applyAlignment="1">
      <alignment horizontal="center" vertical="center" wrapText="1"/>
    </xf>
    <xf numFmtId="0" fontId="21" fillId="0" borderId="61" xfId="1" applyFont="1" applyBorder="1" applyAlignment="1">
      <alignment horizontal="center" vertical="center" wrapText="1"/>
    </xf>
    <xf numFmtId="0" fontId="21" fillId="0" borderId="61" xfId="1" applyFont="1" applyBorder="1" applyAlignment="1">
      <alignment vertical="center" wrapText="1"/>
    </xf>
    <xf numFmtId="0" fontId="21" fillId="0" borderId="48" xfId="1" applyFont="1" applyBorder="1" applyAlignment="1">
      <alignment horizontal="center" vertical="center" wrapText="1"/>
    </xf>
    <xf numFmtId="1" fontId="21" fillId="12" borderId="52" xfId="1" applyNumberFormat="1" applyFont="1" applyFill="1" applyBorder="1" applyAlignment="1">
      <alignment horizontal="left" vertical="center" wrapText="1"/>
    </xf>
    <xf numFmtId="1" fontId="21" fillId="9" borderId="56" xfId="1" applyNumberFormat="1" applyFont="1" applyFill="1" applyBorder="1" applyAlignment="1">
      <alignment horizontal="left" vertical="center" wrapText="1"/>
    </xf>
    <xf numFmtId="1" fontId="21" fillId="12" borderId="36" xfId="1" applyNumberFormat="1" applyFont="1" applyFill="1" applyBorder="1" applyAlignment="1">
      <alignment horizontal="left" vertical="center" wrapText="1"/>
    </xf>
    <xf numFmtId="0" fontId="21" fillId="8" borderId="30" xfId="1" applyFont="1" applyFill="1" applyBorder="1" applyAlignment="1">
      <alignment horizontal="center" vertical="center" wrapText="1"/>
    </xf>
    <xf numFmtId="0" fontId="20" fillId="8" borderId="75" xfId="1" applyFont="1" applyFill="1" applyBorder="1" applyAlignment="1">
      <alignment horizontal="center" vertical="center" wrapText="1"/>
    </xf>
    <xf numFmtId="0" fontId="21" fillId="8" borderId="42" xfId="1" applyFont="1" applyFill="1" applyBorder="1" applyAlignment="1">
      <alignment vertical="center" wrapText="1"/>
    </xf>
    <xf numFmtId="0" fontId="1" fillId="0" borderId="0" xfId="0" applyNumberFormat="1" applyFont="1" applyFill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1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8" fillId="4" borderId="0" xfId="0" applyNumberFormat="1" applyFont="1" applyFill="1" applyBorder="1" applyAlignment="1" applyProtection="1">
      <alignment horizontal="left" vertical="top"/>
      <protection locked="0"/>
    </xf>
    <xf numFmtId="0" fontId="7" fillId="4" borderId="0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NumberFormat="1" applyFont="1" applyFill="1" applyBorder="1" applyAlignment="1" applyProtection="1">
      <alignment horizontal="center" vertical="top"/>
      <protection locked="0"/>
    </xf>
    <xf numFmtId="0" fontId="6" fillId="2" borderId="8" xfId="0" applyNumberFormat="1" applyFont="1" applyFill="1" applyBorder="1" applyAlignment="1" applyProtection="1">
      <alignment horizontal="center" vertical="top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8" xfId="0" applyNumberFormat="1" applyFont="1" applyFill="1" applyBorder="1" applyAlignment="1" applyProtection="1">
      <alignment horizontal="center" vertical="top" wrapText="1"/>
      <protection locked="0"/>
    </xf>
    <xf numFmtId="0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top"/>
      <protection locked="0"/>
    </xf>
    <xf numFmtId="0" fontId="6" fillId="0" borderId="19" xfId="0" applyNumberFormat="1" applyFont="1" applyFill="1" applyBorder="1" applyAlignment="1" applyProtection="1">
      <alignment horizontal="left" vertical="center"/>
      <protection locked="0"/>
    </xf>
    <xf numFmtId="0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16" fillId="7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7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1" xfId="0" applyNumberFormat="1" applyFont="1" applyFill="1" applyBorder="1" applyAlignment="1" applyProtection="1">
      <alignment horizontal="left" vertical="center"/>
      <protection locked="0"/>
    </xf>
    <xf numFmtId="0" fontId="11" fillId="0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6" xfId="0" applyNumberFormat="1" applyFont="1" applyFill="1" applyBorder="1" applyAlignment="1" applyProtection="1">
      <alignment horizontal="center" vertical="center"/>
      <protection locked="0"/>
    </xf>
    <xf numFmtId="0" fontId="11" fillId="7" borderId="45" xfId="0" applyNumberFormat="1" applyFont="1" applyFill="1" applyBorder="1" applyAlignment="1" applyProtection="1">
      <alignment horizontal="center" vertical="center"/>
      <protection locked="0"/>
    </xf>
    <xf numFmtId="0" fontId="11" fillId="7" borderId="46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 applyProtection="1">
      <alignment vertical="top"/>
      <protection locked="0"/>
    </xf>
    <xf numFmtId="0" fontId="15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protection locked="0"/>
    </xf>
    <xf numFmtId="0" fontId="4" fillId="0" borderId="0" xfId="0" applyNumberFormat="1" applyFont="1" applyFill="1" applyBorder="1" applyAlignment="1" applyProtection="1">
      <alignment vertical="top"/>
      <protection locked="0"/>
    </xf>
    <xf numFmtId="0" fontId="2" fillId="0" borderId="0" xfId="0" applyNumberFormat="1" applyFont="1" applyFill="1" applyBorder="1" applyAlignment="1" applyProtection="1">
      <alignment vertical="top"/>
      <protection locked="0"/>
    </xf>
    <xf numFmtId="0" fontId="21" fillId="0" borderId="0" xfId="1" applyFont="1" applyAlignment="1">
      <alignment horizontal="center" vertical="center" wrapText="1"/>
    </xf>
    <xf numFmtId="0" fontId="21" fillId="0" borderId="12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8" borderId="0" xfId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vertical="top" wrapText="1"/>
    </xf>
    <xf numFmtId="0" fontId="1" fillId="0" borderId="78" xfId="0" applyNumberFormat="1" applyFont="1" applyFill="1" applyBorder="1" applyAlignment="1" applyProtection="1">
      <alignment vertical="top" wrapText="1"/>
    </xf>
    <xf numFmtId="0" fontId="1" fillId="0" borderId="79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1" fillId="0" borderId="79" xfId="0" applyNumberFormat="1" applyFont="1" applyFill="1" applyBorder="1" applyAlignment="1" applyProtection="1">
      <alignment horizontal="center" vertical="top" wrapText="1"/>
    </xf>
    <xf numFmtId="0" fontId="1" fillId="0" borderId="80" xfId="0" applyNumberFormat="1" applyFont="1" applyFill="1" applyBorder="1" applyAlignment="1" applyProtection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1" fontId="21" fillId="9" borderId="53" xfId="1" applyNumberFormat="1" applyFont="1" applyFill="1" applyBorder="1" applyAlignment="1">
      <alignment horizontal="left" vertical="center" wrapText="1"/>
    </xf>
    <xf numFmtId="0" fontId="21" fillId="0" borderId="81" xfId="1" applyFont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20" fillId="8" borderId="82" xfId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49" fontId="1" fillId="7" borderId="13" xfId="0" applyNumberFormat="1" applyFont="1" applyFill="1" applyBorder="1" applyAlignment="1">
      <alignment horizontal="center" vertical="center"/>
    </xf>
    <xf numFmtId="49" fontId="1" fillId="7" borderId="20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" fillId="7" borderId="13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26" fillId="4" borderId="0" xfId="0" applyFont="1" applyFill="1" applyAlignment="1">
      <alignment horizontal="center"/>
    </xf>
    <xf numFmtId="0" fontId="8" fillId="2" borderId="2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11" borderId="32" xfId="0" applyFont="1" applyFill="1" applyBorder="1" applyAlignment="1">
      <alignment horizontal="left"/>
    </xf>
    <xf numFmtId="0" fontId="8" fillId="11" borderId="33" xfId="0" applyFont="1" applyFill="1" applyBorder="1" applyAlignment="1">
      <alignment horizontal="left"/>
    </xf>
    <xf numFmtId="0" fontId="8" fillId="11" borderId="34" xfId="0" applyFont="1" applyFill="1" applyBorder="1" applyAlignment="1">
      <alignment horizontal="left"/>
    </xf>
    <xf numFmtId="0" fontId="8" fillId="0" borderId="13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/>
    </xf>
    <xf numFmtId="0" fontId="2" fillId="2" borderId="17" xfId="0" applyFont="1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/>
    </xf>
    <xf numFmtId="0" fontId="8" fillId="2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49" fontId="1" fillId="0" borderId="13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 vertical="top"/>
      <protection locked="0"/>
    </xf>
    <xf numFmtId="0" fontId="28" fillId="2" borderId="0" xfId="0" applyFont="1" applyFill="1" applyAlignment="1" applyProtection="1">
      <alignment horizontal="center" vertical="center"/>
      <protection locked="0"/>
    </xf>
    <xf numFmtId="0" fontId="4" fillId="6" borderId="1" xfId="0" applyNumberFormat="1" applyFont="1" applyFill="1" applyBorder="1" applyAlignment="1" applyProtection="1">
      <alignment horizontal="center" vertical="center"/>
    </xf>
    <xf numFmtId="0" fontId="6" fillId="2" borderId="5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7" borderId="59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3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38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59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37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3" xfId="0" applyNumberFormat="1" applyFont="1" applyFill="1" applyBorder="1" applyAlignment="1" applyProtection="1">
      <alignment horizontal="center" vertical="top"/>
    </xf>
    <xf numFmtId="0" fontId="11" fillId="6" borderId="14" xfId="0" applyNumberFormat="1" applyFont="1" applyFill="1" applyBorder="1" applyAlignment="1" applyProtection="1">
      <alignment horizontal="center" vertical="top"/>
    </xf>
    <xf numFmtId="0" fontId="11" fillId="6" borderId="22" xfId="0" applyNumberFormat="1" applyFont="1" applyFill="1" applyBorder="1" applyAlignment="1" applyProtection="1">
      <alignment horizontal="center" vertical="top"/>
    </xf>
    <xf numFmtId="0" fontId="15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1" fillId="2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1" fillId="0" borderId="21" xfId="0" applyNumberFormat="1" applyFont="1" applyFill="1" applyBorder="1" applyAlignment="1" applyProtection="1">
      <alignment horizontal="center" vertical="top"/>
    </xf>
    <xf numFmtId="0" fontId="1" fillId="0" borderId="35" xfId="0" applyNumberFormat="1" applyFont="1" applyFill="1" applyBorder="1" applyAlignment="1" applyProtection="1">
      <alignment horizontal="center" vertical="top"/>
    </xf>
    <xf numFmtId="0" fontId="11" fillId="2" borderId="24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14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11" fillId="2" borderId="22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4" borderId="0" xfId="0" applyNumberFormat="1" applyFont="1" applyFill="1" applyBorder="1" applyAlignment="1" applyProtection="1">
      <alignment horizontal="left" vertical="top"/>
    </xf>
    <xf numFmtId="0" fontId="9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20" fillId="0" borderId="32" xfId="1" applyFont="1" applyBorder="1" applyAlignment="1">
      <alignment horizontal="center" vertical="center" wrapText="1"/>
    </xf>
    <xf numFmtId="0" fontId="20" fillId="0" borderId="33" xfId="1" applyFont="1" applyBorder="1" applyAlignment="1">
      <alignment horizontal="center" vertical="center" wrapText="1"/>
    </xf>
    <xf numFmtId="0" fontId="20" fillId="2" borderId="41" xfId="1" quotePrefix="1" applyFont="1" applyFill="1" applyBorder="1" applyAlignment="1">
      <alignment horizontal="center" vertical="center" wrapText="1"/>
    </xf>
    <xf numFmtId="0" fontId="20" fillId="2" borderId="41" xfId="1" applyFont="1" applyFill="1" applyBorder="1" applyAlignment="1">
      <alignment horizontal="center" vertical="center" wrapText="1"/>
    </xf>
    <xf numFmtId="0" fontId="20" fillId="2" borderId="49" xfId="1" applyFont="1" applyFill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22" fillId="0" borderId="0" xfId="1" applyFont="1" applyAlignment="1">
      <alignment horizontal="center" vertical="center" wrapText="1"/>
    </xf>
    <xf numFmtId="0" fontId="20" fillId="0" borderId="0" xfId="1" applyFont="1" applyAlignment="1">
      <alignment vertical="center" wrapText="1"/>
    </xf>
    <xf numFmtId="1" fontId="20" fillId="0" borderId="0" xfId="1" applyNumberFormat="1" applyFont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2" borderId="27" xfId="1" applyFont="1" applyFill="1" applyBorder="1" applyAlignment="1">
      <alignment horizontal="center" vertical="center" wrapText="1"/>
    </xf>
    <xf numFmtId="0" fontId="20" fillId="2" borderId="42" xfId="1" applyFont="1" applyFill="1" applyBorder="1" applyAlignment="1">
      <alignment horizontal="center" vertical="center" wrapText="1"/>
    </xf>
    <xf numFmtId="0" fontId="20" fillId="2" borderId="29" xfId="1" applyFont="1" applyFill="1" applyBorder="1" applyAlignment="1">
      <alignment horizontal="center" vertical="center" wrapText="1"/>
    </xf>
    <xf numFmtId="0" fontId="20" fillId="2" borderId="43" xfId="1" applyFont="1" applyFill="1" applyBorder="1" applyAlignment="1">
      <alignment horizontal="center" vertical="center" wrapText="1"/>
    </xf>
    <xf numFmtId="0" fontId="20" fillId="2" borderId="30" xfId="1" applyFont="1" applyFill="1" applyBorder="1" applyAlignment="1">
      <alignment horizontal="center" vertical="center" wrapText="1"/>
    </xf>
    <xf numFmtId="0" fontId="20" fillId="2" borderId="31" xfId="1" quotePrefix="1" applyFont="1" applyFill="1" applyBorder="1" applyAlignment="1">
      <alignment horizontal="center" vertical="center" wrapText="1"/>
    </xf>
    <xf numFmtId="0" fontId="20" fillId="2" borderId="57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left" vertical="center" wrapText="1"/>
    </xf>
    <xf numFmtId="0" fontId="20" fillId="2" borderId="27" xfId="1" applyFont="1" applyFill="1" applyBorder="1" applyAlignment="1">
      <alignment horizontal="left" vertical="center" wrapText="1"/>
    </xf>
    <xf numFmtId="0" fontId="20" fillId="2" borderId="41" xfId="1" applyFont="1" applyFill="1" applyBorder="1" applyAlignment="1">
      <alignment horizontal="left" vertical="center" wrapText="1"/>
    </xf>
    <xf numFmtId="0" fontId="20" fillId="2" borderId="42" xfId="1" applyFont="1" applyFill="1" applyBorder="1" applyAlignment="1">
      <alignment horizontal="left" vertical="center" wrapText="1"/>
    </xf>
    <xf numFmtId="0" fontId="20" fillId="2" borderId="32" xfId="1" applyFont="1" applyFill="1" applyBorder="1" applyAlignment="1">
      <alignment horizontal="center" vertical="center" wrapText="1"/>
    </xf>
    <xf numFmtId="0" fontId="20" fillId="2" borderId="33" xfId="1" applyFont="1" applyFill="1" applyBorder="1" applyAlignment="1">
      <alignment horizontal="center" vertical="center" wrapText="1"/>
    </xf>
    <xf numFmtId="0" fontId="20" fillId="2" borderId="34" xfId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top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6" fillId="0" borderId="0" xfId="0" applyFont="1" applyAlignment="1">
      <alignment horizontal="center"/>
    </xf>
    <xf numFmtId="0" fontId="11" fillId="2" borderId="59" xfId="0" applyNumberFormat="1" applyFont="1" applyFill="1" applyBorder="1" applyAlignment="1" applyProtection="1">
      <alignment horizontal="center" vertical="center" wrapText="1"/>
    </xf>
    <xf numFmtId="0" fontId="11" fillId="2" borderId="37" xfId="0" applyNumberFormat="1" applyFont="1" applyFill="1" applyBorder="1" applyAlignment="1" applyProtection="1">
      <alignment horizontal="center" vertical="center" wrapText="1"/>
    </xf>
    <xf numFmtId="0" fontId="11" fillId="2" borderId="38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top"/>
    </xf>
    <xf numFmtId="0" fontId="11" fillId="2" borderId="39" xfId="0" applyNumberFormat="1" applyFont="1" applyFill="1" applyBorder="1" applyAlignment="1" applyProtection="1">
      <alignment horizontal="center" vertical="center" wrapText="1"/>
    </xf>
    <xf numFmtId="0" fontId="11" fillId="2" borderId="8" xfId="0" applyNumberFormat="1" applyFont="1" applyFill="1" applyBorder="1" applyAlignment="1" applyProtection="1">
      <alignment horizontal="center" vertical="center" wrapText="1"/>
    </xf>
    <xf numFmtId="0" fontId="11" fillId="2" borderId="36" xfId="0" applyNumberFormat="1" applyFont="1" applyFill="1" applyBorder="1" applyAlignment="1" applyProtection="1">
      <alignment horizontal="center" vertical="center" wrapText="1"/>
    </xf>
    <xf numFmtId="0" fontId="11" fillId="2" borderId="13" xfId="0" applyNumberFormat="1" applyFont="1" applyFill="1" applyBorder="1" applyAlignment="1" applyProtection="1">
      <alignment horizontal="center" vertical="center" wrapText="1"/>
    </xf>
    <xf numFmtId="1" fontId="21" fillId="9" borderId="54" xfId="1" applyNumberFormat="1" applyFont="1" applyFill="1" applyBorder="1" applyAlignment="1">
      <alignment horizontal="left" vertical="center" wrapText="1"/>
    </xf>
    <xf numFmtId="0" fontId="21" fillId="0" borderId="69" xfId="1" applyFont="1" applyBorder="1" applyAlignment="1">
      <alignment horizontal="center" vertical="center" wrapText="1"/>
    </xf>
    <xf numFmtId="0" fontId="23" fillId="0" borderId="62" xfId="1" applyFont="1" applyBorder="1" applyAlignment="1">
      <alignment horizontal="center" vertical="center" wrapText="1"/>
    </xf>
    <xf numFmtId="0" fontId="23" fillId="0" borderId="81" xfId="1" applyFont="1" applyBorder="1" applyAlignment="1">
      <alignment horizontal="center" vertical="center" wrapText="1"/>
    </xf>
    <xf numFmtId="0" fontId="23" fillId="0" borderId="63" xfId="1" applyFont="1" applyBorder="1" applyAlignment="1">
      <alignment horizontal="center" vertical="center" wrapText="1"/>
    </xf>
    <xf numFmtId="0" fontId="23" fillId="0" borderId="51" xfId="1" applyFont="1" applyBorder="1" applyAlignment="1">
      <alignment horizontal="center" vertical="center" wrapText="1"/>
    </xf>
    <xf numFmtId="0" fontId="21" fillId="0" borderId="27" xfId="1" applyFont="1" applyBorder="1" applyAlignment="1">
      <alignment horizontal="center" vertical="center" wrapText="1"/>
    </xf>
    <xf numFmtId="0" fontId="23" fillId="0" borderId="42" xfId="1" applyFont="1" applyBorder="1" applyAlignment="1">
      <alignment horizontal="center" vertical="center" wrapText="1"/>
    </xf>
    <xf numFmtId="0" fontId="21" fillId="0" borderId="42" xfId="1" applyFont="1" applyBorder="1" applyAlignment="1">
      <alignment horizontal="center" vertical="center" wrapText="1"/>
    </xf>
    <xf numFmtId="0" fontId="21" fillId="0" borderId="42" xfId="1" applyFont="1" applyBorder="1" applyAlignment="1">
      <alignment vertical="center" wrapText="1"/>
    </xf>
    <xf numFmtId="0" fontId="21" fillId="0" borderId="28" xfId="1" applyFont="1" applyBorder="1" applyAlignment="1">
      <alignment horizontal="center" vertical="center" wrapText="1"/>
    </xf>
    <xf numFmtId="0" fontId="20" fillId="8" borderId="47" xfId="1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wrapText="1"/>
    </xf>
    <xf numFmtId="0" fontId="21" fillId="4" borderId="0" xfId="1" applyFont="1" applyFill="1" applyBorder="1" applyAlignment="1">
      <alignment horizontal="center" vertical="center" wrapText="1"/>
    </xf>
    <xf numFmtId="0" fontId="20" fillId="4" borderId="0" xfId="1" applyFont="1" applyFill="1" applyBorder="1" applyAlignment="1">
      <alignment horizontal="center" vertical="center" wrapText="1"/>
    </xf>
    <xf numFmtId="0" fontId="21" fillId="4" borderId="0" xfId="1" applyFont="1" applyFill="1" applyBorder="1" applyAlignment="1">
      <alignment horizontal="left" vertical="center" wrapText="1"/>
    </xf>
    <xf numFmtId="1" fontId="21" fillId="4" borderId="0" xfId="1" applyNumberFormat="1" applyFont="1" applyFill="1" applyBorder="1" applyAlignment="1">
      <alignment horizontal="left" vertical="center" wrapText="1"/>
    </xf>
    <xf numFmtId="0" fontId="21" fillId="0" borderId="65" xfId="1" applyFont="1" applyBorder="1" applyAlignment="1">
      <alignment horizontal="center" vertical="center" wrapText="1"/>
    </xf>
    <xf numFmtId="0" fontId="21" fillId="0" borderId="83" xfId="1" applyFont="1" applyBorder="1" applyAlignment="1">
      <alignment horizontal="center" vertical="center" wrapText="1"/>
    </xf>
    <xf numFmtId="0" fontId="21" fillId="8" borderId="65" xfId="1" applyFont="1" applyFill="1" applyBorder="1" applyAlignment="1">
      <alignment horizontal="center" vertical="center" wrapText="1"/>
    </xf>
    <xf numFmtId="0" fontId="21" fillId="8" borderId="84" xfId="1" applyFont="1" applyFill="1" applyBorder="1" applyAlignment="1">
      <alignment horizontal="center" vertical="center" wrapText="1"/>
    </xf>
    <xf numFmtId="0" fontId="21" fillId="0" borderId="76" xfId="1" applyFont="1" applyBorder="1" applyAlignment="1">
      <alignment horizontal="center" vertical="center" wrapText="1"/>
    </xf>
    <xf numFmtId="0" fontId="21" fillId="8" borderId="55" xfId="1" applyFont="1" applyFill="1" applyBorder="1" applyAlignment="1">
      <alignment horizontal="center" vertical="center" wrapText="1"/>
    </xf>
    <xf numFmtId="0" fontId="21" fillId="0" borderId="85" xfId="1" applyFont="1" applyBorder="1" applyAlignment="1">
      <alignment horizontal="center" vertical="center" wrapText="1"/>
    </xf>
    <xf numFmtId="0" fontId="20" fillId="8" borderId="86" xfId="1" applyFont="1" applyFill="1" applyBorder="1" applyAlignment="1">
      <alignment horizontal="center" vertical="center" wrapText="1"/>
    </xf>
    <xf numFmtId="1" fontId="21" fillId="12" borderId="69" xfId="1" applyNumberFormat="1" applyFont="1" applyFill="1" applyBorder="1" applyAlignment="1">
      <alignment horizontal="left" vertical="center" wrapText="1"/>
    </xf>
    <xf numFmtId="1" fontId="21" fillId="12" borderId="1" xfId="1" applyNumberFormat="1" applyFont="1" applyFill="1" applyBorder="1" applyAlignment="1">
      <alignment horizontal="left" vertical="center" wrapText="1"/>
    </xf>
    <xf numFmtId="1" fontId="21" fillId="12" borderId="12" xfId="1" applyNumberFormat="1" applyFont="1" applyFill="1" applyBorder="1" applyAlignment="1">
      <alignment horizontal="left" vertical="center" wrapText="1"/>
    </xf>
    <xf numFmtId="1" fontId="21" fillId="12" borderId="66" xfId="1" applyNumberFormat="1" applyFont="1" applyFill="1" applyBorder="1" applyAlignment="1">
      <alignment horizontal="left" vertical="center" wrapText="1"/>
    </xf>
    <xf numFmtId="1" fontId="21" fillId="9" borderId="46" xfId="1" applyNumberFormat="1" applyFont="1" applyFill="1" applyBorder="1" applyAlignment="1">
      <alignment horizontal="left" vertical="center" wrapText="1"/>
    </xf>
    <xf numFmtId="1" fontId="21" fillId="9" borderId="68" xfId="1" applyNumberFormat="1" applyFont="1" applyFill="1" applyBorder="1" applyAlignment="1">
      <alignment horizontal="left" vertical="center" wrapText="1"/>
    </xf>
    <xf numFmtId="1" fontId="21" fillId="9" borderId="65" xfId="1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66675</xdr:colOff>
      <xdr:row>42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E8E6B3-4156-4764-A5BA-38999BEDB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5400675" cy="668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752475</xdr:colOff>
      <xdr:row>47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4EB16F3-DCC8-42F3-B385-2BA56B775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6086475" cy="744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42</xdr:row>
      <xdr:rowOff>19050</xdr:rowOff>
    </xdr:from>
    <xdr:to>
      <xdr:col>2</xdr:col>
      <xdr:colOff>695325</xdr:colOff>
      <xdr:row>50</xdr:row>
      <xdr:rowOff>9525</xdr:rowOff>
    </xdr:to>
    <xdr:pic>
      <xdr:nvPicPr>
        <xdr:cNvPr id="2" name="Imagen 1" descr="H:\FIRMA Y SELLO PARA WORD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163050"/>
          <a:ext cx="2190750" cy="13144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419099</xdr:colOff>
      <xdr:row>40</xdr:row>
      <xdr:rowOff>57802</xdr:rowOff>
    </xdr:from>
    <xdr:to>
      <xdr:col>8</xdr:col>
      <xdr:colOff>123825</xdr:colOff>
      <xdr:row>49</xdr:row>
      <xdr:rowOff>104775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5881F4D3-1C37-4E8F-9511-C52EFFCDB330}"/>
            </a:ext>
          </a:extLst>
        </xdr:cNvPr>
        <xdr:cNvGrpSpPr/>
      </xdr:nvGrpSpPr>
      <xdr:grpSpPr>
        <a:xfrm>
          <a:off x="3514724" y="9001777"/>
          <a:ext cx="1971676" cy="1513823"/>
          <a:chOff x="3514724" y="9001777"/>
          <a:chExt cx="1971676" cy="1475723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28C9296C-C5B7-4EB6-9B75-4AF7C136D22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361" b="40325"/>
          <a:stretch/>
        </xdr:blipFill>
        <xdr:spPr>
          <a:xfrm>
            <a:off x="3886633" y="9001777"/>
            <a:ext cx="1342159" cy="747550"/>
          </a:xfrm>
          <a:prstGeom prst="rect">
            <a:avLst/>
          </a:prstGeom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0E331DA-2303-4BE8-B0FB-D8C428D677E7}"/>
              </a:ext>
            </a:extLst>
          </xdr:cNvPr>
          <xdr:cNvSpPr/>
        </xdr:nvSpPr>
        <xdr:spPr>
          <a:xfrm>
            <a:off x="3514724" y="9810749"/>
            <a:ext cx="1971676" cy="666751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PE" sz="1100">
                <a:solidFill>
                  <a:sysClr val="windowText" lastClr="000000"/>
                </a:solidFill>
              </a:rPr>
              <a:t>Prof.</a:t>
            </a:r>
            <a:r>
              <a:rPr lang="es-PE" sz="1100" baseline="0">
                <a:solidFill>
                  <a:sysClr val="windowText" lastClr="000000"/>
                </a:solidFill>
              </a:rPr>
              <a:t> </a:t>
            </a:r>
            <a:r>
              <a:rPr lang="es-PE" sz="1100">
                <a:solidFill>
                  <a:sysClr val="windowText" lastClr="000000"/>
                </a:solidFill>
              </a:rPr>
              <a:t>Carlos QUINTO LLANOS</a:t>
            </a:r>
          </a:p>
          <a:p>
            <a:pPr algn="ctr"/>
            <a:r>
              <a:rPr lang="es-PE" sz="1100">
                <a:solidFill>
                  <a:sysClr val="windowText" lastClr="000000"/>
                </a:solidFill>
              </a:rPr>
              <a:t>COMISIÓN IIE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22</xdr:row>
      <xdr:rowOff>47625</xdr:rowOff>
    </xdr:from>
    <xdr:to>
      <xdr:col>6</xdr:col>
      <xdr:colOff>285750</xdr:colOff>
      <xdr:row>30</xdr:row>
      <xdr:rowOff>163513</xdr:rowOff>
    </xdr:to>
    <xdr:pic>
      <xdr:nvPicPr>
        <xdr:cNvPr id="2" name="Imagen 1" descr="H:\FIRMA Y SELLO PARA WORD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875" y="5532438"/>
          <a:ext cx="2190750" cy="13144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452438</xdr:colOff>
      <xdr:row>21</xdr:row>
      <xdr:rowOff>87313</xdr:rowOff>
    </xdr:from>
    <xdr:to>
      <xdr:col>11</xdr:col>
      <xdr:colOff>146051</xdr:colOff>
      <xdr:row>29</xdr:row>
      <xdr:rowOff>142875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3AF81E39-94C3-4BE2-8D3D-BBCEB0829833}"/>
            </a:ext>
          </a:extLst>
        </xdr:cNvPr>
        <xdr:cNvGrpSpPr/>
      </xdr:nvGrpSpPr>
      <xdr:grpSpPr>
        <a:xfrm>
          <a:off x="3897313" y="5461001"/>
          <a:ext cx="1987551" cy="1182687"/>
          <a:chOff x="3514724" y="9001777"/>
          <a:chExt cx="1971676" cy="147572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D84B7E3E-A7F1-47B4-92C4-949CD53D656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361" b="40325"/>
          <a:stretch/>
        </xdr:blipFill>
        <xdr:spPr>
          <a:xfrm>
            <a:off x="3886633" y="9001777"/>
            <a:ext cx="1342159" cy="747550"/>
          </a:xfrm>
          <a:prstGeom prst="rect">
            <a:avLst/>
          </a:prstGeom>
        </xdr:spPr>
      </xdr:pic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A656288B-6E4F-4FE2-AE1D-0DDE732EF002}"/>
              </a:ext>
            </a:extLst>
          </xdr:cNvPr>
          <xdr:cNvSpPr/>
        </xdr:nvSpPr>
        <xdr:spPr>
          <a:xfrm>
            <a:off x="3514724" y="9810749"/>
            <a:ext cx="1971676" cy="666751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PE" sz="1100">
                <a:solidFill>
                  <a:sysClr val="windowText" lastClr="000000"/>
                </a:solidFill>
              </a:rPr>
              <a:t>Prof.</a:t>
            </a:r>
            <a:r>
              <a:rPr lang="es-PE" sz="1100" baseline="0">
                <a:solidFill>
                  <a:sysClr val="windowText" lastClr="000000"/>
                </a:solidFill>
              </a:rPr>
              <a:t> </a:t>
            </a:r>
            <a:r>
              <a:rPr lang="es-PE" sz="1100">
                <a:solidFill>
                  <a:sysClr val="windowText" lastClr="000000"/>
                </a:solidFill>
              </a:rPr>
              <a:t>Carlos QUINTO LLANOS</a:t>
            </a:r>
          </a:p>
          <a:p>
            <a:pPr algn="ctr"/>
            <a:r>
              <a:rPr lang="es-PE" sz="1100">
                <a:solidFill>
                  <a:sysClr val="windowText" lastClr="000000"/>
                </a:solidFill>
              </a:rPr>
              <a:t>COMISIÓN IIE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107</xdr:row>
      <xdr:rowOff>0</xdr:rowOff>
    </xdr:from>
    <xdr:to>
      <xdr:col>8</xdr:col>
      <xdr:colOff>425451</xdr:colOff>
      <xdr:row>113</xdr:row>
      <xdr:rowOff>39687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DA6BF40-B7D3-4496-9D01-D9C4D8CEC92F}"/>
            </a:ext>
          </a:extLst>
        </xdr:cNvPr>
        <xdr:cNvGrpSpPr/>
      </xdr:nvGrpSpPr>
      <xdr:grpSpPr>
        <a:xfrm>
          <a:off x="4295775" y="19440525"/>
          <a:ext cx="1987551" cy="1182687"/>
          <a:chOff x="3514724" y="9001777"/>
          <a:chExt cx="1971676" cy="1475723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EA569AE-09C0-498D-AC51-AA1E4646F20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361" b="40325"/>
          <a:stretch/>
        </xdr:blipFill>
        <xdr:spPr>
          <a:xfrm>
            <a:off x="3886633" y="9001777"/>
            <a:ext cx="1342159" cy="747550"/>
          </a:xfrm>
          <a:prstGeom prst="rect">
            <a:avLst/>
          </a:prstGeom>
        </xdr:spPr>
      </xdr:pic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2C329AF0-F3BB-4304-A6A6-749FA178A1C6}"/>
              </a:ext>
            </a:extLst>
          </xdr:cNvPr>
          <xdr:cNvSpPr/>
        </xdr:nvSpPr>
        <xdr:spPr>
          <a:xfrm>
            <a:off x="3514724" y="9810749"/>
            <a:ext cx="1971676" cy="666751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PE" sz="1100">
                <a:solidFill>
                  <a:sysClr val="windowText" lastClr="000000"/>
                </a:solidFill>
              </a:rPr>
              <a:t>Prof.</a:t>
            </a:r>
            <a:r>
              <a:rPr lang="es-PE" sz="1100" baseline="0">
                <a:solidFill>
                  <a:sysClr val="windowText" lastClr="000000"/>
                </a:solidFill>
              </a:rPr>
              <a:t> </a:t>
            </a:r>
            <a:r>
              <a:rPr lang="es-PE" sz="1100">
                <a:solidFill>
                  <a:sysClr val="windowText" lastClr="000000"/>
                </a:solidFill>
              </a:rPr>
              <a:t>Carlos QUINTO LLANOS</a:t>
            </a:r>
          </a:p>
          <a:p>
            <a:pPr algn="ctr"/>
            <a:r>
              <a:rPr lang="es-PE" sz="1100">
                <a:solidFill>
                  <a:sysClr val="windowText" lastClr="000000"/>
                </a:solidFill>
              </a:rPr>
              <a:t>COMISIÓN IIE</a:t>
            </a:r>
          </a:p>
        </xdr:txBody>
      </xdr:sp>
    </xdr:grpSp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2190750</xdr:colOff>
      <xdr:row>113</xdr:row>
      <xdr:rowOff>171450</xdr:rowOff>
    </xdr:to>
    <xdr:pic>
      <xdr:nvPicPr>
        <xdr:cNvPr id="5" name="Imagen 4" descr="H:\FIRMA Y SELLO PARA WORD.jpg">
          <a:extLst>
            <a:ext uri="{FF2B5EF4-FFF2-40B4-BE49-F238E27FC236}">
              <a16:creationId xmlns:a16="http://schemas.microsoft.com/office/drawing/2014/main" id="{23335035-8EA1-4F12-A084-EAEE7BF5AD6A}"/>
            </a:ext>
          </a:extLst>
        </xdr:cNvPr>
        <xdr:cNvPicPr/>
      </xdr:nvPicPr>
      <xdr:blipFill>
        <a:blip xmlns:r="http://schemas.openxmlformats.org/officeDocument/2006/relationships" r:embed="rId2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19059525"/>
          <a:ext cx="2190750" cy="1314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158749</xdr:colOff>
      <xdr:row>16</xdr:row>
      <xdr:rowOff>23812</xdr:rowOff>
    </xdr:from>
    <xdr:to>
      <xdr:col>2</xdr:col>
      <xdr:colOff>238124</xdr:colOff>
      <xdr:row>21</xdr:row>
      <xdr:rowOff>115887</xdr:rowOff>
    </xdr:to>
    <xdr:pic>
      <xdr:nvPicPr>
        <xdr:cNvPr id="2" name="Imagen 1" descr="H:\FIRMA Y SELLO PARA WORD.jpg">
          <a:extLst>
            <a:ext uri="{FF2B5EF4-FFF2-40B4-BE49-F238E27FC236}">
              <a16:creationId xmlns:a16="http://schemas.microsoft.com/office/drawing/2014/main" id="{A316DBAF-020C-428D-A86B-EE04D9FB0FE2}"/>
            </a:ext>
          </a:extLst>
        </xdr:cNvPr>
        <xdr:cNvPicPr/>
      </xdr:nvPicPr>
      <xdr:blipFill>
        <a:blip xmlns:r="http://schemas.openxmlformats.org/officeDocument/2006/relationships" r:embed="rId1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49" y="2976562"/>
          <a:ext cx="1920875" cy="9175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1309687</xdr:colOff>
      <xdr:row>15</xdr:row>
      <xdr:rowOff>142875</xdr:rowOff>
    </xdr:from>
    <xdr:to>
      <xdr:col>3</xdr:col>
      <xdr:colOff>1931988</xdr:colOff>
      <xdr:row>23</xdr:row>
      <xdr:rowOff>23812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4F30E684-3948-4F84-80EC-3612DA38E619}"/>
            </a:ext>
          </a:extLst>
        </xdr:cNvPr>
        <xdr:cNvGrpSpPr/>
      </xdr:nvGrpSpPr>
      <xdr:grpSpPr>
        <a:xfrm>
          <a:off x="3151187" y="2936875"/>
          <a:ext cx="1987551" cy="1182687"/>
          <a:chOff x="3514724" y="9001777"/>
          <a:chExt cx="1971676" cy="1475723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3A61FDE2-7573-46FB-B7F9-16B3E7F9DC7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361" b="40325"/>
          <a:stretch/>
        </xdr:blipFill>
        <xdr:spPr>
          <a:xfrm>
            <a:off x="3886633" y="9001777"/>
            <a:ext cx="1342159" cy="747550"/>
          </a:xfrm>
          <a:prstGeom prst="rect">
            <a:avLst/>
          </a:prstGeom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99F3DA83-D2CC-42D8-80EA-C1814804E882}"/>
              </a:ext>
            </a:extLst>
          </xdr:cNvPr>
          <xdr:cNvSpPr/>
        </xdr:nvSpPr>
        <xdr:spPr>
          <a:xfrm>
            <a:off x="3514724" y="9810749"/>
            <a:ext cx="1971676" cy="666751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PE" sz="1100">
                <a:solidFill>
                  <a:sysClr val="windowText" lastClr="000000"/>
                </a:solidFill>
              </a:rPr>
              <a:t>Prof.</a:t>
            </a:r>
            <a:r>
              <a:rPr lang="es-PE" sz="1100" baseline="0">
                <a:solidFill>
                  <a:sysClr val="windowText" lastClr="000000"/>
                </a:solidFill>
              </a:rPr>
              <a:t> </a:t>
            </a:r>
            <a:r>
              <a:rPr lang="es-PE" sz="1100">
                <a:solidFill>
                  <a:sysClr val="windowText" lastClr="000000"/>
                </a:solidFill>
              </a:rPr>
              <a:t>Carlos QUINTO LLANOS</a:t>
            </a:r>
          </a:p>
          <a:p>
            <a:pPr algn="ctr"/>
            <a:r>
              <a:rPr lang="es-PE" sz="1100">
                <a:solidFill>
                  <a:sysClr val="windowText" lastClr="000000"/>
                </a:solidFill>
              </a:rPr>
              <a:t>COMISIÓN IIE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27</xdr:row>
      <xdr:rowOff>103187</xdr:rowOff>
    </xdr:from>
    <xdr:to>
      <xdr:col>0</xdr:col>
      <xdr:colOff>2286000</xdr:colOff>
      <xdr:row>35</xdr:row>
      <xdr:rowOff>155575</xdr:rowOff>
    </xdr:to>
    <xdr:pic>
      <xdr:nvPicPr>
        <xdr:cNvPr id="2" name="Imagen 1" descr="H:\FIRMA Y SELLO PARA WORD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429125"/>
          <a:ext cx="2190750" cy="13144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2143125</xdr:colOff>
      <xdr:row>27</xdr:row>
      <xdr:rowOff>23812</xdr:rowOff>
    </xdr:from>
    <xdr:to>
      <xdr:col>4</xdr:col>
      <xdr:colOff>217488</xdr:colOff>
      <xdr:row>34</xdr:row>
      <xdr:rowOff>103187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D22FBF1C-8A71-4637-A6A4-6B1123FC583C}"/>
            </a:ext>
          </a:extLst>
        </xdr:cNvPr>
        <xdr:cNvGrpSpPr/>
      </xdr:nvGrpSpPr>
      <xdr:grpSpPr>
        <a:xfrm>
          <a:off x="2143125" y="4349750"/>
          <a:ext cx="1987551" cy="1182687"/>
          <a:chOff x="3514724" y="9001777"/>
          <a:chExt cx="1971676" cy="1475723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2AA556C9-0301-4967-AB2F-77FAE770200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361" b="40325"/>
          <a:stretch/>
        </xdr:blipFill>
        <xdr:spPr>
          <a:xfrm>
            <a:off x="3886633" y="9001777"/>
            <a:ext cx="1342159" cy="747550"/>
          </a:xfrm>
          <a:prstGeom prst="rect">
            <a:avLst/>
          </a:prstGeom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16B773FE-8EC4-4AE3-AB94-D7182E257A2C}"/>
              </a:ext>
            </a:extLst>
          </xdr:cNvPr>
          <xdr:cNvSpPr/>
        </xdr:nvSpPr>
        <xdr:spPr>
          <a:xfrm>
            <a:off x="3514724" y="9810749"/>
            <a:ext cx="1971676" cy="666751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PE" sz="1100">
                <a:solidFill>
                  <a:sysClr val="windowText" lastClr="000000"/>
                </a:solidFill>
              </a:rPr>
              <a:t>Prof.</a:t>
            </a:r>
            <a:r>
              <a:rPr lang="es-PE" sz="1100" baseline="0">
                <a:solidFill>
                  <a:sysClr val="windowText" lastClr="000000"/>
                </a:solidFill>
              </a:rPr>
              <a:t> </a:t>
            </a:r>
            <a:r>
              <a:rPr lang="es-PE" sz="1100">
                <a:solidFill>
                  <a:sysClr val="windowText" lastClr="000000"/>
                </a:solidFill>
              </a:rPr>
              <a:t>Carlos QUINTO LLANOS</a:t>
            </a:r>
          </a:p>
          <a:p>
            <a:pPr algn="ctr"/>
            <a:r>
              <a:rPr lang="es-PE" sz="1100">
                <a:solidFill>
                  <a:sysClr val="windowText" lastClr="000000"/>
                </a:solidFill>
              </a:rPr>
              <a:t>COMISIÓN IIE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137583</xdr:colOff>
      <xdr:row>23</xdr:row>
      <xdr:rowOff>84666</xdr:rowOff>
    </xdr:from>
    <xdr:to>
      <xdr:col>1</xdr:col>
      <xdr:colOff>1968500</xdr:colOff>
      <xdr:row>31</xdr:row>
      <xdr:rowOff>129116</xdr:rowOff>
    </xdr:to>
    <xdr:pic>
      <xdr:nvPicPr>
        <xdr:cNvPr id="2" name="Imagen 1" descr="H:\FIRMA Y SELLO PARA WORD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83" y="4095749"/>
          <a:ext cx="2190750" cy="13144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4</xdr:col>
      <xdr:colOff>484718</xdr:colOff>
      <xdr:row>31</xdr:row>
      <xdr:rowOff>71437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378F4AB5-46FD-41D5-8D3C-4D16DE32D669}"/>
            </a:ext>
          </a:extLst>
        </xdr:cNvPr>
        <xdr:cNvGrpSpPr/>
      </xdr:nvGrpSpPr>
      <xdr:grpSpPr>
        <a:xfrm>
          <a:off x="3079750" y="4169833"/>
          <a:ext cx="1987551" cy="1182687"/>
          <a:chOff x="3514724" y="9001777"/>
          <a:chExt cx="1971676" cy="1475723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20B35F7E-A5EA-42CC-9225-923ADC3A013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361" b="40325"/>
          <a:stretch/>
        </xdr:blipFill>
        <xdr:spPr>
          <a:xfrm>
            <a:off x="3886633" y="9001777"/>
            <a:ext cx="1342159" cy="747550"/>
          </a:xfrm>
          <a:prstGeom prst="rect">
            <a:avLst/>
          </a:prstGeom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9D8601FE-27CE-4DDD-8FE5-5E365B593A09}"/>
              </a:ext>
            </a:extLst>
          </xdr:cNvPr>
          <xdr:cNvSpPr/>
        </xdr:nvSpPr>
        <xdr:spPr>
          <a:xfrm>
            <a:off x="3514724" y="9810749"/>
            <a:ext cx="1971676" cy="666751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PE" sz="1100">
                <a:solidFill>
                  <a:sysClr val="windowText" lastClr="000000"/>
                </a:solidFill>
              </a:rPr>
              <a:t>Prof.</a:t>
            </a:r>
            <a:r>
              <a:rPr lang="es-PE" sz="1100" baseline="0">
                <a:solidFill>
                  <a:sysClr val="windowText" lastClr="000000"/>
                </a:solidFill>
              </a:rPr>
              <a:t> </a:t>
            </a:r>
            <a:r>
              <a:rPr lang="es-PE" sz="1100">
                <a:solidFill>
                  <a:sysClr val="windowText" lastClr="000000"/>
                </a:solidFill>
              </a:rPr>
              <a:t>Carlos QUINTO LLANOS</a:t>
            </a:r>
          </a:p>
          <a:p>
            <a:pPr algn="ctr"/>
            <a:r>
              <a:rPr lang="es-PE" sz="1100">
                <a:solidFill>
                  <a:sysClr val="windowText" lastClr="000000"/>
                </a:solidFill>
              </a:rPr>
              <a:t>COMISIÓN IIE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445DF-6E50-4388-919E-BBC64EF543E1}">
  <dimension ref="A1"/>
  <sheetViews>
    <sheetView tabSelected="1" workbookViewId="0">
      <selection activeCell="J9" sqref="J9"/>
    </sheetView>
  </sheetViews>
  <sheetFormatPr baseColWidth="10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6FB3E-AA75-4E26-AE5C-CAB1C2F89952}">
  <dimension ref="A1"/>
  <sheetViews>
    <sheetView workbookViewId="0">
      <selection activeCell="A2" sqref="A2"/>
    </sheetView>
  </sheetViews>
  <sheetFormatPr baseColWidth="10" defaultRowHeight="12.75"/>
  <sheetData/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8"/>
  <sheetViews>
    <sheetView view="pageBreakPreview" zoomScaleNormal="100" zoomScaleSheetLayoutView="100" workbookViewId="0">
      <selection activeCell="N48" sqref="N48"/>
    </sheetView>
  </sheetViews>
  <sheetFormatPr baseColWidth="10" defaultColWidth="11.42578125" defaultRowHeight="12.75"/>
  <cols>
    <col min="1" max="1" width="6.28515625" style="11" customWidth="1"/>
    <col min="2" max="2" width="27.5703125" style="11" customWidth="1"/>
    <col min="3" max="3" width="12.5703125" style="11" customWidth="1"/>
    <col min="4" max="4" width="6.5703125" style="11" customWidth="1"/>
    <col min="5" max="5" width="6.7109375" style="11" customWidth="1"/>
    <col min="6" max="6" width="7.7109375" style="11" customWidth="1"/>
    <col min="7" max="7" width="6.28515625" style="11" customWidth="1"/>
    <col min="8" max="8" width="6.7109375" style="11" customWidth="1"/>
    <col min="9" max="9" width="9" style="11" customWidth="1"/>
    <col min="10" max="10" width="10.42578125" style="11" customWidth="1"/>
    <col min="11" max="11" width="7.5703125" style="11" customWidth="1"/>
    <col min="12" max="12" width="11" style="11" customWidth="1"/>
    <col min="13" max="16384" width="11.42578125" style="11"/>
  </cols>
  <sheetData>
    <row r="2" spans="1:13" ht="20.25">
      <c r="A2" s="248" t="s">
        <v>40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1:13" ht="33.75" customHeight="1">
      <c r="A3" s="269" t="s">
        <v>223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</row>
    <row r="4" spans="1:13" ht="9.75" customHeight="1">
      <c r="A4" s="25"/>
      <c r="B4" s="25"/>
      <c r="C4" s="25"/>
      <c r="D4" s="25"/>
      <c r="E4" s="25"/>
      <c r="F4" s="94"/>
      <c r="G4" s="25"/>
      <c r="H4" s="25"/>
      <c r="I4" s="25"/>
      <c r="J4" s="25"/>
      <c r="K4" s="25"/>
      <c r="L4" s="25"/>
    </row>
    <row r="5" spans="1:13" ht="15.75" thickBot="1">
      <c r="A5" s="44" t="s">
        <v>35</v>
      </c>
      <c r="B5" s="117" t="s">
        <v>155</v>
      </c>
      <c r="C5" s="45"/>
      <c r="D5" s="45"/>
      <c r="E5" s="45"/>
      <c r="F5" s="45"/>
      <c r="G5" s="45"/>
      <c r="H5" s="45"/>
      <c r="I5" s="46"/>
      <c r="J5" s="46"/>
      <c r="K5" s="46"/>
      <c r="L5" s="46"/>
    </row>
    <row r="6" spans="1:13" ht="15.75" thickBot="1">
      <c r="A6" s="44" t="s">
        <v>44</v>
      </c>
      <c r="B6" s="251" t="s">
        <v>156</v>
      </c>
      <c r="C6" s="252"/>
      <c r="D6" s="252"/>
      <c r="E6" s="252"/>
      <c r="F6" s="252"/>
      <c r="G6" s="253"/>
      <c r="H6" s="45"/>
      <c r="I6" s="46"/>
      <c r="J6" s="46"/>
      <c r="K6" s="46"/>
      <c r="L6" s="46"/>
    </row>
    <row r="7" spans="1:13" ht="10.5" customHeight="1" thickBo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3" ht="12" customHeight="1" thickTop="1">
      <c r="A8" s="263" t="s">
        <v>133</v>
      </c>
      <c r="B8" s="264"/>
      <c r="C8" s="267" t="s">
        <v>16</v>
      </c>
      <c r="D8" s="267" t="s">
        <v>17</v>
      </c>
      <c r="E8" s="267" t="s">
        <v>18</v>
      </c>
      <c r="F8" s="279" t="s">
        <v>19</v>
      </c>
      <c r="G8" s="279" t="s">
        <v>20</v>
      </c>
      <c r="H8" s="249" t="s">
        <v>10</v>
      </c>
      <c r="I8" s="46"/>
      <c r="J8" s="272" t="s">
        <v>105</v>
      </c>
      <c r="K8" s="272"/>
      <c r="L8" s="272"/>
    </row>
    <row r="9" spans="1:13" ht="16.5" customHeight="1">
      <c r="A9" s="265"/>
      <c r="B9" s="266"/>
      <c r="C9" s="268"/>
      <c r="D9" s="268"/>
      <c r="E9" s="268"/>
      <c r="F9" s="280"/>
      <c r="G9" s="280"/>
      <c r="H9" s="250"/>
      <c r="I9" s="46"/>
      <c r="J9" s="46"/>
      <c r="K9" s="46"/>
      <c r="L9" s="46"/>
    </row>
    <row r="10" spans="1:13" ht="24.95" customHeight="1">
      <c r="A10" s="257" t="s">
        <v>12</v>
      </c>
      <c r="B10" s="258"/>
      <c r="C10" s="63">
        <v>20</v>
      </c>
      <c r="D10" s="63">
        <v>25</v>
      </c>
      <c r="E10" s="63">
        <v>25</v>
      </c>
      <c r="F10" s="63">
        <v>20</v>
      </c>
      <c r="G10" s="63">
        <v>15</v>
      </c>
      <c r="H10" s="47">
        <f>SUM(C10:G10)</f>
        <v>105</v>
      </c>
      <c r="I10" s="61" t="s">
        <v>103</v>
      </c>
      <c r="J10" s="46"/>
      <c r="K10" s="46"/>
      <c r="L10" s="46"/>
    </row>
    <row r="11" spans="1:13" ht="24.95" customHeight="1">
      <c r="A11" s="257" t="s">
        <v>37</v>
      </c>
      <c r="B11" s="258"/>
      <c r="C11" s="135">
        <v>2</v>
      </c>
      <c r="D11" s="135">
        <v>2</v>
      </c>
      <c r="E11" s="135">
        <v>2</v>
      </c>
      <c r="F11" s="135">
        <v>2</v>
      </c>
      <c r="G11" s="135">
        <v>1</v>
      </c>
      <c r="H11" s="47">
        <f>SUM(C11:G11)</f>
        <v>9</v>
      </c>
      <c r="I11" s="61" t="s">
        <v>104</v>
      </c>
      <c r="J11" s="46"/>
      <c r="K11" s="46"/>
      <c r="L11" s="46"/>
    </row>
    <row r="12" spans="1:13" ht="24.95" customHeight="1">
      <c r="A12" s="259" t="s">
        <v>38</v>
      </c>
      <c r="B12" s="260"/>
      <c r="C12" s="48">
        <f t="shared" ref="C12:H12" si="0">C11*35</f>
        <v>70</v>
      </c>
      <c r="D12" s="48">
        <f>D11*35</f>
        <v>70</v>
      </c>
      <c r="E12" s="48">
        <f t="shared" si="0"/>
        <v>70</v>
      </c>
      <c r="F12" s="48">
        <f>F11*35</f>
        <v>70</v>
      </c>
      <c r="G12" s="48">
        <f t="shared" si="0"/>
        <v>35</v>
      </c>
      <c r="H12" s="136">
        <f t="shared" si="0"/>
        <v>315</v>
      </c>
      <c r="I12" s="64" t="s">
        <v>13</v>
      </c>
      <c r="J12" s="46"/>
      <c r="K12" s="46"/>
      <c r="L12" s="46"/>
    </row>
    <row r="13" spans="1:13" ht="18.75" customHeight="1" thickBot="1">
      <c r="A13" s="261" t="s">
        <v>39</v>
      </c>
      <c r="B13" s="262"/>
      <c r="C13" s="49">
        <f t="shared" ref="C13:H13" si="1">C10/C11</f>
        <v>10</v>
      </c>
      <c r="D13" s="49">
        <f>D10/D11</f>
        <v>12.5</v>
      </c>
      <c r="E13" s="49">
        <f t="shared" si="1"/>
        <v>12.5</v>
      </c>
      <c r="F13" s="49">
        <f>F10/F11</f>
        <v>10</v>
      </c>
      <c r="G13" s="49">
        <f t="shared" si="1"/>
        <v>15</v>
      </c>
      <c r="H13" s="50">
        <f t="shared" si="1"/>
        <v>11.666666666666666</v>
      </c>
      <c r="I13" s="46"/>
      <c r="J13" s="46"/>
      <c r="K13" s="46"/>
      <c r="L13" s="46"/>
    </row>
    <row r="14" spans="1:13" ht="9.75" customHeight="1" thickTop="1">
      <c r="A14" s="51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1:13" ht="15">
      <c r="A15" s="46"/>
      <c r="B15" s="52" t="s">
        <v>119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</row>
    <row r="16" spans="1:13" ht="43.5" customHeight="1">
      <c r="A16" s="53" t="s">
        <v>26</v>
      </c>
      <c r="B16" s="53" t="s">
        <v>120</v>
      </c>
      <c r="C16" s="93" t="s">
        <v>117</v>
      </c>
      <c r="D16" s="254" t="s">
        <v>114</v>
      </c>
      <c r="E16" s="255"/>
      <c r="F16" s="255"/>
      <c r="G16" s="256"/>
      <c r="H16" s="281" t="s">
        <v>115</v>
      </c>
      <c r="I16" s="281"/>
      <c r="J16" s="53" t="s">
        <v>116</v>
      </c>
      <c r="K16" s="93" t="s">
        <v>118</v>
      </c>
      <c r="L16" s="46"/>
      <c r="M16" s="20"/>
    </row>
    <row r="17" spans="1:12" ht="14.25">
      <c r="A17" s="95" t="s">
        <v>55</v>
      </c>
      <c r="B17" s="96" t="s">
        <v>98</v>
      </c>
      <c r="C17" s="97" t="s">
        <v>58</v>
      </c>
      <c r="D17" s="237" t="s">
        <v>100</v>
      </c>
      <c r="E17" s="238"/>
      <c r="F17" s="238"/>
      <c r="G17" s="239"/>
      <c r="H17" s="270" t="s">
        <v>157</v>
      </c>
      <c r="I17" s="271"/>
      <c r="J17" s="98" t="s">
        <v>107</v>
      </c>
      <c r="K17" s="98">
        <v>12</v>
      </c>
      <c r="L17" s="46"/>
    </row>
    <row r="18" spans="1:12" ht="14.25">
      <c r="A18" s="95" t="s">
        <v>101</v>
      </c>
      <c r="B18" s="101" t="s">
        <v>108</v>
      </c>
      <c r="C18" s="97" t="s">
        <v>58</v>
      </c>
      <c r="D18" s="237" t="s">
        <v>106</v>
      </c>
      <c r="E18" s="238"/>
      <c r="F18" s="238"/>
      <c r="G18" s="239"/>
      <c r="H18" s="270" t="s">
        <v>158</v>
      </c>
      <c r="I18" s="271"/>
      <c r="J18" s="102" t="s">
        <v>112</v>
      </c>
      <c r="K18" s="98">
        <v>24</v>
      </c>
      <c r="L18" s="46"/>
    </row>
    <row r="19" spans="1:12" ht="14.25">
      <c r="A19" s="95">
        <v>3</v>
      </c>
      <c r="B19" s="101" t="s">
        <v>159</v>
      </c>
      <c r="C19" s="97" t="s">
        <v>58</v>
      </c>
      <c r="D19" s="237" t="s">
        <v>106</v>
      </c>
      <c r="E19" s="238"/>
      <c r="F19" s="238"/>
      <c r="G19" s="239"/>
      <c r="H19" s="270" t="s">
        <v>160</v>
      </c>
      <c r="I19" s="271"/>
      <c r="J19" s="102" t="s">
        <v>112</v>
      </c>
      <c r="K19" s="98">
        <v>24</v>
      </c>
      <c r="L19" s="46"/>
    </row>
    <row r="20" spans="1:12" ht="14.25">
      <c r="A20" s="95">
        <v>4</v>
      </c>
      <c r="B20" s="101" t="s">
        <v>161</v>
      </c>
      <c r="C20" s="97" t="s">
        <v>58</v>
      </c>
      <c r="D20" s="237" t="s">
        <v>106</v>
      </c>
      <c r="E20" s="238"/>
      <c r="F20" s="238"/>
      <c r="G20" s="239"/>
      <c r="H20" s="270" t="s">
        <v>162</v>
      </c>
      <c r="I20" s="271"/>
      <c r="J20" s="102" t="s">
        <v>112</v>
      </c>
      <c r="K20" s="99">
        <v>24</v>
      </c>
      <c r="L20" s="46"/>
    </row>
    <row r="21" spans="1:12" ht="14.25">
      <c r="A21" s="95">
        <v>5</v>
      </c>
      <c r="B21" s="101" t="s">
        <v>163</v>
      </c>
      <c r="C21" s="97" t="s">
        <v>58</v>
      </c>
      <c r="D21" s="237" t="s">
        <v>106</v>
      </c>
      <c r="E21" s="238"/>
      <c r="F21" s="238"/>
      <c r="G21" s="239"/>
      <c r="H21" s="270" t="s">
        <v>166</v>
      </c>
      <c r="I21" s="271"/>
      <c r="J21" s="102" t="s">
        <v>112</v>
      </c>
      <c r="K21" s="99">
        <v>24</v>
      </c>
      <c r="L21" s="46"/>
    </row>
    <row r="22" spans="1:12" ht="14.25">
      <c r="A22" s="100">
        <v>6</v>
      </c>
      <c r="B22" s="101" t="s">
        <v>164</v>
      </c>
      <c r="C22" s="97" t="s">
        <v>58</v>
      </c>
      <c r="D22" s="237" t="s">
        <v>106</v>
      </c>
      <c r="E22" s="238"/>
      <c r="F22" s="238"/>
      <c r="G22" s="239"/>
      <c r="H22" s="242" t="s">
        <v>167</v>
      </c>
      <c r="I22" s="243"/>
      <c r="J22" s="102" t="s">
        <v>112</v>
      </c>
      <c r="K22" s="102">
        <v>24</v>
      </c>
      <c r="L22" s="46"/>
    </row>
    <row r="23" spans="1:12" ht="14.25">
      <c r="A23" s="100">
        <v>7</v>
      </c>
      <c r="B23" s="101" t="s">
        <v>165</v>
      </c>
      <c r="C23" s="97" t="s">
        <v>58</v>
      </c>
      <c r="D23" s="237" t="s">
        <v>106</v>
      </c>
      <c r="E23" s="238"/>
      <c r="F23" s="238"/>
      <c r="G23" s="239"/>
      <c r="H23" s="242" t="s">
        <v>168</v>
      </c>
      <c r="I23" s="243"/>
      <c r="J23" s="102" t="s">
        <v>112</v>
      </c>
      <c r="K23" s="102">
        <v>24</v>
      </c>
      <c r="L23" s="46"/>
    </row>
    <row r="24" spans="1:12" ht="14.25">
      <c r="A24" s="100">
        <v>8</v>
      </c>
      <c r="B24" s="101" t="s">
        <v>169</v>
      </c>
      <c r="C24" s="97" t="s">
        <v>58</v>
      </c>
      <c r="D24" s="237" t="s">
        <v>106</v>
      </c>
      <c r="E24" s="238"/>
      <c r="F24" s="238"/>
      <c r="G24" s="239"/>
      <c r="H24" s="242" t="s">
        <v>173</v>
      </c>
      <c r="I24" s="243"/>
      <c r="J24" s="102" t="s">
        <v>112</v>
      </c>
      <c r="K24" s="102">
        <v>24</v>
      </c>
      <c r="L24" s="46"/>
    </row>
    <row r="25" spans="1:12" ht="14.25">
      <c r="A25" s="95">
        <v>9</v>
      </c>
      <c r="B25" s="101" t="s">
        <v>170</v>
      </c>
      <c r="C25" s="97" t="s">
        <v>58</v>
      </c>
      <c r="D25" s="237" t="s">
        <v>106</v>
      </c>
      <c r="E25" s="238"/>
      <c r="F25" s="238"/>
      <c r="G25" s="239"/>
      <c r="H25" s="242" t="s">
        <v>174</v>
      </c>
      <c r="I25" s="243"/>
      <c r="J25" s="102" t="s">
        <v>112</v>
      </c>
      <c r="K25" s="102">
        <v>24</v>
      </c>
      <c r="L25" s="46"/>
    </row>
    <row r="26" spans="1:12" ht="14.25">
      <c r="A26" s="95">
        <v>10</v>
      </c>
      <c r="B26" s="101" t="s">
        <v>171</v>
      </c>
      <c r="C26" s="97" t="s">
        <v>58</v>
      </c>
      <c r="D26" s="237" t="s">
        <v>106</v>
      </c>
      <c r="E26" s="238"/>
      <c r="F26" s="238"/>
      <c r="G26" s="239"/>
      <c r="H26" s="242" t="s">
        <v>175</v>
      </c>
      <c r="I26" s="243"/>
      <c r="J26" s="102" t="s">
        <v>112</v>
      </c>
      <c r="K26" s="102">
        <v>24</v>
      </c>
      <c r="L26" s="46"/>
    </row>
    <row r="27" spans="1:12" ht="14.25">
      <c r="A27" s="95">
        <v>11</v>
      </c>
      <c r="B27" s="101" t="s">
        <v>172</v>
      </c>
      <c r="C27" s="97" t="s">
        <v>58</v>
      </c>
      <c r="D27" s="237" t="s">
        <v>106</v>
      </c>
      <c r="E27" s="238"/>
      <c r="F27" s="238"/>
      <c r="G27" s="239"/>
      <c r="H27" s="242" t="s">
        <v>176</v>
      </c>
      <c r="I27" s="243"/>
      <c r="J27" s="102" t="s">
        <v>112</v>
      </c>
      <c r="K27" s="102">
        <v>24</v>
      </c>
      <c r="L27" s="46"/>
    </row>
    <row r="28" spans="1:12" ht="14.25">
      <c r="A28" s="95"/>
      <c r="B28" s="101"/>
      <c r="C28" s="97"/>
      <c r="D28" s="245"/>
      <c r="E28" s="246"/>
      <c r="F28" s="246"/>
      <c r="G28" s="247"/>
      <c r="H28" s="242"/>
      <c r="I28" s="243"/>
      <c r="J28" s="102"/>
      <c r="K28" s="102"/>
      <c r="L28" s="46"/>
    </row>
    <row r="29" spans="1:12" ht="14.25">
      <c r="A29" s="95"/>
      <c r="B29" s="101"/>
      <c r="C29" s="97"/>
      <c r="D29" s="245"/>
      <c r="E29" s="246"/>
      <c r="F29" s="246"/>
      <c r="G29" s="247"/>
      <c r="H29" s="242"/>
      <c r="I29" s="243"/>
      <c r="J29" s="102"/>
      <c r="K29" s="102"/>
      <c r="L29" s="46"/>
    </row>
    <row r="30" spans="1:12" ht="25.5" customHeight="1">
      <c r="A30" s="240" t="s">
        <v>139</v>
      </c>
      <c r="B30" s="241"/>
      <c r="C30" s="241"/>
      <c r="D30" s="241"/>
      <c r="E30" s="241"/>
      <c r="F30" s="241"/>
      <c r="G30" s="241"/>
      <c r="H30" s="240" t="s">
        <v>56</v>
      </c>
      <c r="I30" s="244"/>
      <c r="J30" s="62">
        <v>11</v>
      </c>
      <c r="K30" s="137">
        <f>SUM(K17:K29)</f>
        <v>252</v>
      </c>
      <c r="L30" s="103" t="s">
        <v>109</v>
      </c>
    </row>
    <row r="31" spans="1:12" ht="14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</row>
    <row r="32" spans="1:12" ht="15">
      <c r="A32" s="46"/>
      <c r="B32" s="52" t="s">
        <v>57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</row>
    <row r="33" spans="1:12" ht="14.2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</row>
    <row r="34" spans="1:12" ht="33" customHeight="1">
      <c r="A34" s="92" t="s">
        <v>26</v>
      </c>
      <c r="B34" s="92" t="s">
        <v>120</v>
      </c>
      <c r="C34" s="92" t="s">
        <v>113</v>
      </c>
      <c r="D34" s="282" t="s">
        <v>114</v>
      </c>
      <c r="E34" s="283"/>
      <c r="F34" s="283"/>
      <c r="G34" s="284"/>
      <c r="H34" s="285" t="s">
        <v>121</v>
      </c>
      <c r="I34" s="285"/>
      <c r="J34" s="92" t="s">
        <v>15</v>
      </c>
      <c r="K34" s="92" t="s">
        <v>118</v>
      </c>
      <c r="L34" s="46"/>
    </row>
    <row r="35" spans="1:12" ht="17.25" customHeight="1">
      <c r="A35" s="178">
        <v>12</v>
      </c>
      <c r="B35" s="179" t="s">
        <v>177</v>
      </c>
      <c r="C35" s="180" t="s">
        <v>110</v>
      </c>
      <c r="D35" s="273" t="s">
        <v>106</v>
      </c>
      <c r="E35" s="274"/>
      <c r="F35" s="274"/>
      <c r="G35" s="275"/>
      <c r="H35" s="273" t="s">
        <v>111</v>
      </c>
      <c r="I35" s="274"/>
      <c r="J35" s="98">
        <v>30</v>
      </c>
      <c r="K35" s="98">
        <v>24</v>
      </c>
      <c r="L35" s="46"/>
    </row>
    <row r="36" spans="1:12" ht="18" customHeight="1">
      <c r="A36" s="178">
        <v>13</v>
      </c>
      <c r="B36" s="179" t="s">
        <v>200</v>
      </c>
      <c r="C36" s="180" t="s">
        <v>110</v>
      </c>
      <c r="D36" s="273" t="s">
        <v>106</v>
      </c>
      <c r="E36" s="274"/>
      <c r="F36" s="274"/>
      <c r="G36" s="275"/>
      <c r="H36" s="273" t="s">
        <v>111</v>
      </c>
      <c r="I36" s="274"/>
      <c r="J36" s="98">
        <v>30</v>
      </c>
      <c r="K36" s="98">
        <v>24</v>
      </c>
      <c r="L36" s="46"/>
    </row>
    <row r="37" spans="1:12" ht="22.5">
      <c r="A37" s="178">
        <v>14</v>
      </c>
      <c r="B37" s="179" t="s">
        <v>201</v>
      </c>
      <c r="C37" s="180" t="s">
        <v>110</v>
      </c>
      <c r="D37" s="273" t="s">
        <v>106</v>
      </c>
      <c r="E37" s="274"/>
      <c r="F37" s="274"/>
      <c r="G37" s="275"/>
      <c r="H37" s="273" t="s">
        <v>111</v>
      </c>
      <c r="I37" s="274"/>
      <c r="J37" s="54">
        <v>15</v>
      </c>
      <c r="K37" s="54">
        <v>15</v>
      </c>
      <c r="L37" s="46"/>
    </row>
    <row r="38" spans="1:12" ht="14.25">
      <c r="A38" s="55"/>
      <c r="B38" s="60"/>
      <c r="C38" s="59"/>
      <c r="D38" s="276"/>
      <c r="E38" s="277"/>
      <c r="F38" s="277"/>
      <c r="G38" s="278"/>
      <c r="H38" s="276"/>
      <c r="I38" s="277"/>
      <c r="J38" s="54"/>
      <c r="K38" s="54"/>
      <c r="L38" s="46"/>
    </row>
    <row r="39" spans="1:12" ht="24.75" customHeight="1">
      <c r="A39" s="281" t="s">
        <v>10</v>
      </c>
      <c r="B39" s="281"/>
      <c r="C39" s="281"/>
      <c r="D39" s="281"/>
      <c r="E39" s="281"/>
      <c r="F39" s="281"/>
      <c r="G39" s="281"/>
      <c r="H39" s="281" t="s">
        <v>56</v>
      </c>
      <c r="I39" s="281"/>
      <c r="J39" s="85">
        <v>3</v>
      </c>
      <c r="K39" s="139">
        <f>SUM(K35:K38)</f>
        <v>63</v>
      </c>
      <c r="L39" s="103" t="s">
        <v>109</v>
      </c>
    </row>
    <row r="40" spans="1:12" ht="12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</row>
    <row r="41" spans="1:12" ht="12" customHeight="1">
      <c r="A41" s="46"/>
      <c r="B41" s="46"/>
      <c r="C41" s="46"/>
      <c r="D41" s="46"/>
      <c r="F41" s="46"/>
      <c r="G41" s="46"/>
      <c r="H41" s="84"/>
      <c r="I41" s="46" t="s">
        <v>227</v>
      </c>
      <c r="J41" s="46"/>
      <c r="K41" s="46"/>
      <c r="L41" s="46"/>
    </row>
    <row r="42" spans="1:12" ht="12" customHeight="1">
      <c r="A42" s="84" t="s">
        <v>131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</row>
    <row r="43" spans="1:12" ht="12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</row>
    <row r="44" spans="1:12" ht="12" customHeight="1">
      <c r="A44" s="46"/>
      <c r="B44" s="46"/>
      <c r="C44" s="46"/>
      <c r="D44" s="46"/>
      <c r="E44" s="46"/>
      <c r="F44" s="46"/>
      <c r="H44" s="46"/>
      <c r="I44" s="46"/>
      <c r="J44" s="46"/>
      <c r="K44" s="46"/>
      <c r="L44" s="46"/>
    </row>
    <row r="45" spans="1:12" ht="14.2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1:12" s="12" customFormat="1" ht="14.25">
      <c r="A46" s="46"/>
      <c r="B46" s="287" t="s">
        <v>45</v>
      </c>
      <c r="C46" s="287"/>
      <c r="D46" s="56"/>
      <c r="E46" s="287"/>
      <c r="F46" s="287"/>
      <c r="G46" s="287"/>
      <c r="H46" s="46"/>
      <c r="I46" s="287" t="s">
        <v>48</v>
      </c>
      <c r="J46" s="287"/>
      <c r="K46" s="287"/>
      <c r="L46" s="287"/>
    </row>
    <row r="47" spans="1:12" s="12" customFormat="1" ht="15">
      <c r="A47" s="57"/>
      <c r="B47" s="286" t="s">
        <v>46</v>
      </c>
      <c r="C47" s="286"/>
      <c r="D47" s="58"/>
      <c r="E47" s="373"/>
      <c r="F47" s="286"/>
      <c r="G47" s="286"/>
      <c r="H47" s="57"/>
      <c r="I47" s="286" t="s">
        <v>47</v>
      </c>
      <c r="J47" s="286"/>
      <c r="K47" s="286"/>
      <c r="L47" s="286"/>
    </row>
    <row r="48" spans="1:12" s="12" customFormat="1" ht="11.25"/>
  </sheetData>
  <mergeCells count="63">
    <mergeCell ref="I47:L47"/>
    <mergeCell ref="A39:G39"/>
    <mergeCell ref="H39:I39"/>
    <mergeCell ref="B46:C46"/>
    <mergeCell ref="B47:C47"/>
    <mergeCell ref="E46:G46"/>
    <mergeCell ref="E47:G47"/>
    <mergeCell ref="I46:L46"/>
    <mergeCell ref="D37:G37"/>
    <mergeCell ref="D38:G38"/>
    <mergeCell ref="H38:I38"/>
    <mergeCell ref="H37:I37"/>
    <mergeCell ref="G8:G9"/>
    <mergeCell ref="F8:F9"/>
    <mergeCell ref="H16:I16"/>
    <mergeCell ref="D20:G20"/>
    <mergeCell ref="D36:G36"/>
    <mergeCell ref="H36:I36"/>
    <mergeCell ref="H21:I21"/>
    <mergeCell ref="D21:G21"/>
    <mergeCell ref="D34:G34"/>
    <mergeCell ref="D35:G35"/>
    <mergeCell ref="H35:I35"/>
    <mergeCell ref="H34:I34"/>
    <mergeCell ref="A3:L3"/>
    <mergeCell ref="H17:I17"/>
    <mergeCell ref="H18:I18"/>
    <mergeCell ref="H19:I19"/>
    <mergeCell ref="H20:I20"/>
    <mergeCell ref="J8:L8"/>
    <mergeCell ref="E8:E9"/>
    <mergeCell ref="A2:L2"/>
    <mergeCell ref="H8:H9"/>
    <mergeCell ref="B6:G6"/>
    <mergeCell ref="D23:G23"/>
    <mergeCell ref="D16:G16"/>
    <mergeCell ref="D17:G17"/>
    <mergeCell ref="D18:G18"/>
    <mergeCell ref="D19:G19"/>
    <mergeCell ref="A10:B10"/>
    <mergeCell ref="A11:B11"/>
    <mergeCell ref="A12:B12"/>
    <mergeCell ref="A13:B13"/>
    <mergeCell ref="A8:B9"/>
    <mergeCell ref="C8:C9"/>
    <mergeCell ref="D8:D9"/>
    <mergeCell ref="H22:I22"/>
    <mergeCell ref="D22:G22"/>
    <mergeCell ref="A30:G30"/>
    <mergeCell ref="H24:I24"/>
    <mergeCell ref="H27:I27"/>
    <mergeCell ref="H23:I23"/>
    <mergeCell ref="D24:G24"/>
    <mergeCell ref="D27:G27"/>
    <mergeCell ref="H30:I30"/>
    <mergeCell ref="D25:G25"/>
    <mergeCell ref="D26:G26"/>
    <mergeCell ref="H25:I25"/>
    <mergeCell ref="H26:I26"/>
    <mergeCell ref="D28:G28"/>
    <mergeCell ref="H28:I28"/>
    <mergeCell ref="D29:G29"/>
    <mergeCell ref="H29:I29"/>
  </mergeCells>
  <phoneticPr fontId="4" type="noConversion"/>
  <pageMargins left="0.6692913385826772" right="0.55118110236220474" top="0.39370078740157483" bottom="0.39370078740157483" header="0" footer="0"/>
  <pageSetup paperSize="9" scale="7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2"/>
  <sheetViews>
    <sheetView view="pageBreakPreview" topLeftCell="A18" zoomScale="120" zoomScaleNormal="100" zoomScaleSheetLayoutView="120" workbookViewId="0">
      <selection activeCell="A25" sqref="A25"/>
    </sheetView>
  </sheetViews>
  <sheetFormatPr baseColWidth="10" defaultRowHeight="12.75"/>
  <cols>
    <col min="1" max="1" width="21.140625" style="192" customWidth="1"/>
    <col min="2" max="2" width="6.7109375" style="192" customWidth="1"/>
    <col min="3" max="3" width="5.140625" style="192" customWidth="1"/>
    <col min="4" max="4" width="7" style="192" customWidth="1"/>
    <col min="5" max="5" width="6.5703125" style="192" customWidth="1"/>
    <col min="6" max="6" width="5.140625" style="192" customWidth="1"/>
    <col min="7" max="7" width="7" style="192" customWidth="1"/>
    <col min="8" max="8" width="6.85546875" style="192" customWidth="1"/>
    <col min="9" max="9" width="6" style="192" customWidth="1"/>
    <col min="10" max="10" width="7.42578125" style="192" customWidth="1"/>
    <col min="11" max="11" width="7.140625" style="192" customWidth="1"/>
    <col min="12" max="12" width="6.140625" style="192" customWidth="1"/>
    <col min="13" max="13" width="6.7109375" style="192" customWidth="1"/>
    <col min="14" max="14" width="7.28515625" style="192" customWidth="1"/>
    <col min="15" max="15" width="6" style="192" customWidth="1"/>
    <col min="16" max="16" width="6.28515625" style="192" customWidth="1"/>
    <col min="17" max="17" width="7.85546875" style="192" customWidth="1"/>
    <col min="18" max="18" width="6.85546875" style="192" customWidth="1"/>
    <col min="19" max="19" width="9" style="192" customWidth="1"/>
    <col min="20" max="16384" width="11.42578125" style="192"/>
  </cols>
  <sheetData>
    <row r="1" spans="1:19" ht="21" customHeight="1">
      <c r="A1" s="289" t="s">
        <v>86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2" customHeight="1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</row>
    <row r="3" spans="1:19" s="194" customFormat="1" ht="15">
      <c r="A3" s="288" t="s">
        <v>228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</row>
    <row r="4" spans="1:19" ht="15">
      <c r="A4" s="195" t="s">
        <v>23</v>
      </c>
      <c r="B4" s="196" t="s">
        <v>194</v>
      </c>
      <c r="C4" s="197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</row>
    <row r="5" spans="1:19" ht="23.25" customHeight="1">
      <c r="A5" s="195" t="s">
        <v>24</v>
      </c>
      <c r="B5" s="196" t="s">
        <v>229</v>
      </c>
    </row>
    <row r="6" spans="1:19" ht="13.5" thickBot="1"/>
    <row r="7" spans="1:19" ht="13.5" thickTop="1">
      <c r="A7" s="291" t="s">
        <v>0</v>
      </c>
      <c r="B7" s="298" t="s">
        <v>16</v>
      </c>
      <c r="C7" s="299"/>
      <c r="D7" s="300"/>
      <c r="E7" s="295" t="s">
        <v>17</v>
      </c>
      <c r="F7" s="296"/>
      <c r="G7" s="297"/>
      <c r="H7" s="298" t="s">
        <v>18</v>
      </c>
      <c r="I7" s="299"/>
      <c r="J7" s="300"/>
      <c r="K7" s="295" t="s">
        <v>19</v>
      </c>
      <c r="L7" s="296"/>
      <c r="M7" s="297"/>
      <c r="N7" s="298" t="s">
        <v>20</v>
      </c>
      <c r="O7" s="299"/>
      <c r="P7" s="300"/>
      <c r="Q7" s="301" t="s">
        <v>1</v>
      </c>
      <c r="R7" s="302"/>
      <c r="S7" s="303"/>
    </row>
    <row r="8" spans="1:19" s="203" customFormat="1" ht="25.5">
      <c r="A8" s="292"/>
      <c r="B8" s="199" t="s">
        <v>2</v>
      </c>
      <c r="C8" s="200" t="s">
        <v>22</v>
      </c>
      <c r="D8" s="65" t="s">
        <v>3</v>
      </c>
      <c r="E8" s="201" t="s">
        <v>2</v>
      </c>
      <c r="F8" s="202" t="s">
        <v>22</v>
      </c>
      <c r="G8" s="68" t="s">
        <v>3</v>
      </c>
      <c r="H8" s="199" t="s">
        <v>2</v>
      </c>
      <c r="I8" s="200" t="s">
        <v>22</v>
      </c>
      <c r="J8" s="65" t="s">
        <v>3</v>
      </c>
      <c r="K8" s="201" t="s">
        <v>2</v>
      </c>
      <c r="L8" s="202" t="s">
        <v>22</v>
      </c>
      <c r="M8" s="68" t="s">
        <v>3</v>
      </c>
      <c r="N8" s="199" t="s">
        <v>2</v>
      </c>
      <c r="O8" s="200" t="s">
        <v>22</v>
      </c>
      <c r="P8" s="65" t="s">
        <v>3</v>
      </c>
      <c r="Q8" s="71" t="s">
        <v>2</v>
      </c>
      <c r="R8" s="72" t="s">
        <v>21</v>
      </c>
      <c r="S8" s="73" t="s">
        <v>3</v>
      </c>
    </row>
    <row r="9" spans="1:19" ht="22.5" customHeight="1">
      <c r="A9" s="204" t="s">
        <v>4</v>
      </c>
      <c r="B9" s="205">
        <v>5</v>
      </c>
      <c r="C9" s="294">
        <v>2</v>
      </c>
      <c r="D9" s="66">
        <f>$C$9*B9</f>
        <v>10</v>
      </c>
      <c r="E9" s="206">
        <v>5</v>
      </c>
      <c r="F9" s="293">
        <v>2</v>
      </c>
      <c r="G9" s="69">
        <f>$F$9*E9</f>
        <v>10</v>
      </c>
      <c r="H9" s="205">
        <v>5</v>
      </c>
      <c r="I9" s="294">
        <v>2</v>
      </c>
      <c r="J9" s="66">
        <f>$I$9*H9</f>
        <v>10</v>
      </c>
      <c r="K9" s="206">
        <v>5</v>
      </c>
      <c r="L9" s="293">
        <v>2</v>
      </c>
      <c r="M9" s="69">
        <f>$L$9*K9</f>
        <v>10</v>
      </c>
      <c r="N9" s="205">
        <v>5</v>
      </c>
      <c r="O9" s="294">
        <v>1</v>
      </c>
      <c r="P9" s="66">
        <f>$O$9*N9</f>
        <v>5</v>
      </c>
      <c r="Q9" s="74">
        <v>5</v>
      </c>
      <c r="R9" s="290">
        <f>O9+L9+I9+F9+C9</f>
        <v>9</v>
      </c>
      <c r="S9" s="75">
        <f>P9+M9+J9+G9+D9</f>
        <v>45</v>
      </c>
    </row>
    <row r="10" spans="1:19" ht="22.5" customHeight="1">
      <c r="A10" s="204" t="s">
        <v>5</v>
      </c>
      <c r="B10" s="207">
        <v>5</v>
      </c>
      <c r="C10" s="294"/>
      <c r="D10" s="66">
        <f t="shared" ref="D10:D19" si="0">$C$9*B10</f>
        <v>10</v>
      </c>
      <c r="E10" s="208">
        <v>5</v>
      </c>
      <c r="F10" s="293"/>
      <c r="G10" s="69">
        <f t="shared" ref="G10:G19" si="1">$F$9*E10</f>
        <v>10</v>
      </c>
      <c r="H10" s="207">
        <v>5</v>
      </c>
      <c r="I10" s="294"/>
      <c r="J10" s="66">
        <f t="shared" ref="J10:J19" si="2">$I$9*H10</f>
        <v>10</v>
      </c>
      <c r="K10" s="208">
        <v>5</v>
      </c>
      <c r="L10" s="293"/>
      <c r="M10" s="69">
        <f t="shared" ref="M10:M19" si="3">$L$9*K10</f>
        <v>10</v>
      </c>
      <c r="N10" s="207">
        <v>5</v>
      </c>
      <c r="O10" s="294"/>
      <c r="P10" s="66">
        <f t="shared" ref="P10:P19" si="4">$O$9*N10</f>
        <v>5</v>
      </c>
      <c r="Q10" s="74">
        <v>5</v>
      </c>
      <c r="R10" s="290"/>
      <c r="S10" s="75">
        <f t="shared" ref="S10:S19" si="5">P10+M10+J10+G10+D10</f>
        <v>45</v>
      </c>
    </row>
    <row r="11" spans="1:19" ht="22.5" customHeight="1">
      <c r="A11" s="209" t="s">
        <v>49</v>
      </c>
      <c r="B11" s="207">
        <v>2</v>
      </c>
      <c r="C11" s="294"/>
      <c r="D11" s="66">
        <f t="shared" si="0"/>
        <v>4</v>
      </c>
      <c r="E11" s="208">
        <v>2</v>
      </c>
      <c r="F11" s="293"/>
      <c r="G11" s="69">
        <f t="shared" si="1"/>
        <v>4</v>
      </c>
      <c r="H11" s="207">
        <v>2</v>
      </c>
      <c r="I11" s="294"/>
      <c r="J11" s="66">
        <v>4</v>
      </c>
      <c r="K11" s="208">
        <v>2</v>
      </c>
      <c r="L11" s="293"/>
      <c r="M11" s="69">
        <v>4</v>
      </c>
      <c r="N11" s="207">
        <v>2</v>
      </c>
      <c r="O11" s="294"/>
      <c r="P11" s="66">
        <f t="shared" si="4"/>
        <v>2</v>
      </c>
      <c r="Q11" s="74">
        <v>2</v>
      </c>
      <c r="R11" s="290"/>
      <c r="S11" s="75">
        <v>18</v>
      </c>
    </row>
    <row r="12" spans="1:19" ht="22.5" customHeight="1">
      <c r="A12" s="204" t="s">
        <v>129</v>
      </c>
      <c r="B12" s="207">
        <v>3</v>
      </c>
      <c r="C12" s="294"/>
      <c r="D12" s="66">
        <f t="shared" si="0"/>
        <v>6</v>
      </c>
      <c r="E12" s="208">
        <v>3</v>
      </c>
      <c r="F12" s="293"/>
      <c r="G12" s="69">
        <f t="shared" si="1"/>
        <v>6</v>
      </c>
      <c r="H12" s="207">
        <v>3</v>
      </c>
      <c r="I12" s="294"/>
      <c r="J12" s="66">
        <f t="shared" si="2"/>
        <v>6</v>
      </c>
      <c r="K12" s="208">
        <v>3</v>
      </c>
      <c r="L12" s="293"/>
      <c r="M12" s="69">
        <f t="shared" si="3"/>
        <v>6</v>
      </c>
      <c r="N12" s="207">
        <v>3</v>
      </c>
      <c r="O12" s="294"/>
      <c r="P12" s="66">
        <f t="shared" si="4"/>
        <v>3</v>
      </c>
      <c r="Q12" s="74">
        <v>3</v>
      </c>
      <c r="R12" s="290"/>
      <c r="S12" s="75">
        <f t="shared" si="5"/>
        <v>27</v>
      </c>
    </row>
    <row r="13" spans="1:19" ht="22.5" customHeight="1">
      <c r="A13" s="209" t="s">
        <v>99</v>
      </c>
      <c r="B13" s="207">
        <v>3</v>
      </c>
      <c r="C13" s="294"/>
      <c r="D13" s="66">
        <f t="shared" si="0"/>
        <v>6</v>
      </c>
      <c r="E13" s="208">
        <v>3</v>
      </c>
      <c r="F13" s="293"/>
      <c r="G13" s="69">
        <f t="shared" si="1"/>
        <v>6</v>
      </c>
      <c r="H13" s="207">
        <v>3</v>
      </c>
      <c r="I13" s="294"/>
      <c r="J13" s="66">
        <f t="shared" si="2"/>
        <v>6</v>
      </c>
      <c r="K13" s="208">
        <v>3</v>
      </c>
      <c r="L13" s="293"/>
      <c r="M13" s="69">
        <f t="shared" si="3"/>
        <v>6</v>
      </c>
      <c r="N13" s="207">
        <v>3</v>
      </c>
      <c r="O13" s="294"/>
      <c r="P13" s="66">
        <f t="shared" si="4"/>
        <v>3</v>
      </c>
      <c r="Q13" s="74">
        <v>3</v>
      </c>
      <c r="R13" s="290"/>
      <c r="S13" s="75">
        <f t="shared" si="5"/>
        <v>27</v>
      </c>
    </row>
    <row r="14" spans="1:19" ht="22.5" customHeight="1">
      <c r="A14" s="209" t="s">
        <v>124</v>
      </c>
      <c r="B14" s="207">
        <v>3</v>
      </c>
      <c r="C14" s="294"/>
      <c r="D14" s="66">
        <f t="shared" si="0"/>
        <v>6</v>
      </c>
      <c r="E14" s="208">
        <v>3</v>
      </c>
      <c r="F14" s="293"/>
      <c r="G14" s="69">
        <f t="shared" si="1"/>
        <v>6</v>
      </c>
      <c r="H14" s="207">
        <v>3</v>
      </c>
      <c r="I14" s="294"/>
      <c r="J14" s="66">
        <f t="shared" si="2"/>
        <v>6</v>
      </c>
      <c r="K14" s="208">
        <v>3</v>
      </c>
      <c r="L14" s="293"/>
      <c r="M14" s="69">
        <f t="shared" si="3"/>
        <v>6</v>
      </c>
      <c r="N14" s="207">
        <v>3</v>
      </c>
      <c r="O14" s="294"/>
      <c r="P14" s="66">
        <f t="shared" si="4"/>
        <v>3</v>
      </c>
      <c r="Q14" s="74">
        <v>3</v>
      </c>
      <c r="R14" s="290"/>
      <c r="S14" s="75">
        <f t="shared" si="5"/>
        <v>27</v>
      </c>
    </row>
    <row r="15" spans="1:19" ht="22.5" customHeight="1">
      <c r="A15" s="204" t="s">
        <v>6</v>
      </c>
      <c r="B15" s="207">
        <v>3</v>
      </c>
      <c r="C15" s="294"/>
      <c r="D15" s="66">
        <f t="shared" si="0"/>
        <v>6</v>
      </c>
      <c r="E15" s="208">
        <v>3</v>
      </c>
      <c r="F15" s="293"/>
      <c r="G15" s="69">
        <f t="shared" si="1"/>
        <v>6</v>
      </c>
      <c r="H15" s="207">
        <v>3</v>
      </c>
      <c r="I15" s="294"/>
      <c r="J15" s="66">
        <f t="shared" si="2"/>
        <v>6</v>
      </c>
      <c r="K15" s="208">
        <v>3</v>
      </c>
      <c r="L15" s="293"/>
      <c r="M15" s="69">
        <f t="shared" si="3"/>
        <v>6</v>
      </c>
      <c r="N15" s="207">
        <v>3</v>
      </c>
      <c r="O15" s="294"/>
      <c r="P15" s="66">
        <f t="shared" si="4"/>
        <v>3</v>
      </c>
      <c r="Q15" s="74">
        <v>3</v>
      </c>
      <c r="R15" s="290"/>
      <c r="S15" s="75">
        <f t="shared" si="5"/>
        <v>27</v>
      </c>
    </row>
    <row r="16" spans="1:19" ht="22.5" customHeight="1">
      <c r="A16" s="204" t="s">
        <v>11</v>
      </c>
      <c r="B16" s="207">
        <v>2</v>
      </c>
      <c r="C16" s="294"/>
      <c r="D16" s="66">
        <f t="shared" si="0"/>
        <v>4</v>
      </c>
      <c r="E16" s="208">
        <v>2</v>
      </c>
      <c r="F16" s="293"/>
      <c r="G16" s="69">
        <f t="shared" si="1"/>
        <v>4</v>
      </c>
      <c r="H16" s="207">
        <v>2</v>
      </c>
      <c r="I16" s="294"/>
      <c r="J16" s="66">
        <f t="shared" si="2"/>
        <v>4</v>
      </c>
      <c r="K16" s="208">
        <v>2</v>
      </c>
      <c r="L16" s="293"/>
      <c r="M16" s="69">
        <f t="shared" si="3"/>
        <v>4</v>
      </c>
      <c r="N16" s="207">
        <v>2</v>
      </c>
      <c r="O16" s="294"/>
      <c r="P16" s="66">
        <f t="shared" si="4"/>
        <v>2</v>
      </c>
      <c r="Q16" s="74">
        <v>2</v>
      </c>
      <c r="R16" s="290"/>
      <c r="S16" s="75">
        <f t="shared" si="5"/>
        <v>18</v>
      </c>
    </row>
    <row r="17" spans="1:19" ht="22.5" customHeight="1">
      <c r="A17" s="209" t="s">
        <v>122</v>
      </c>
      <c r="B17" s="207">
        <v>4</v>
      </c>
      <c r="C17" s="294"/>
      <c r="D17" s="66">
        <f t="shared" si="0"/>
        <v>8</v>
      </c>
      <c r="E17" s="208">
        <v>4</v>
      </c>
      <c r="F17" s="293"/>
      <c r="G17" s="69">
        <f t="shared" si="1"/>
        <v>8</v>
      </c>
      <c r="H17" s="207">
        <v>4</v>
      </c>
      <c r="I17" s="294"/>
      <c r="J17" s="66">
        <f t="shared" si="2"/>
        <v>8</v>
      </c>
      <c r="K17" s="208">
        <v>4</v>
      </c>
      <c r="L17" s="293"/>
      <c r="M17" s="69">
        <f t="shared" si="3"/>
        <v>8</v>
      </c>
      <c r="N17" s="207">
        <v>4</v>
      </c>
      <c r="O17" s="294"/>
      <c r="P17" s="66">
        <f t="shared" si="4"/>
        <v>4</v>
      </c>
      <c r="Q17" s="74">
        <v>4</v>
      </c>
      <c r="R17" s="290"/>
      <c r="S17" s="75">
        <f t="shared" si="5"/>
        <v>36</v>
      </c>
    </row>
    <row r="18" spans="1:19" ht="22.5" customHeight="1">
      <c r="A18" s="209" t="s">
        <v>7</v>
      </c>
      <c r="B18" s="207">
        <v>3</v>
      </c>
      <c r="C18" s="294"/>
      <c r="D18" s="66">
        <f t="shared" si="0"/>
        <v>6</v>
      </c>
      <c r="E18" s="208">
        <v>3</v>
      </c>
      <c r="F18" s="293"/>
      <c r="G18" s="69">
        <f t="shared" si="1"/>
        <v>6</v>
      </c>
      <c r="H18" s="207">
        <v>3</v>
      </c>
      <c r="I18" s="294"/>
      <c r="J18" s="66">
        <f t="shared" si="2"/>
        <v>6</v>
      </c>
      <c r="K18" s="208">
        <v>3</v>
      </c>
      <c r="L18" s="293"/>
      <c r="M18" s="69">
        <f t="shared" si="3"/>
        <v>6</v>
      </c>
      <c r="N18" s="207">
        <v>3</v>
      </c>
      <c r="O18" s="294"/>
      <c r="P18" s="66">
        <f t="shared" si="4"/>
        <v>3</v>
      </c>
      <c r="Q18" s="74">
        <v>3</v>
      </c>
      <c r="R18" s="290"/>
      <c r="S18" s="75">
        <f t="shared" si="5"/>
        <v>27</v>
      </c>
    </row>
    <row r="19" spans="1:19" ht="22.5" customHeight="1">
      <c r="A19" s="209" t="s">
        <v>123</v>
      </c>
      <c r="B19" s="207">
        <v>2</v>
      </c>
      <c r="C19" s="294"/>
      <c r="D19" s="66">
        <f t="shared" si="0"/>
        <v>4</v>
      </c>
      <c r="E19" s="208">
        <v>2</v>
      </c>
      <c r="F19" s="293"/>
      <c r="G19" s="69">
        <f t="shared" si="1"/>
        <v>4</v>
      </c>
      <c r="H19" s="207">
        <v>2</v>
      </c>
      <c r="I19" s="294"/>
      <c r="J19" s="66">
        <f t="shared" si="2"/>
        <v>4</v>
      </c>
      <c r="K19" s="208">
        <v>2</v>
      </c>
      <c r="L19" s="293"/>
      <c r="M19" s="69">
        <f t="shared" si="3"/>
        <v>4</v>
      </c>
      <c r="N19" s="207">
        <v>2</v>
      </c>
      <c r="O19" s="294"/>
      <c r="P19" s="66">
        <f t="shared" si="4"/>
        <v>2</v>
      </c>
      <c r="Q19" s="74">
        <v>2</v>
      </c>
      <c r="R19" s="290"/>
      <c r="S19" s="75">
        <f t="shared" si="5"/>
        <v>18</v>
      </c>
    </row>
    <row r="20" spans="1:19" ht="22.5" customHeight="1" thickBot="1">
      <c r="A20" s="210" t="s">
        <v>8</v>
      </c>
      <c r="B20" s="211">
        <f>SUM(B9:B19)</f>
        <v>35</v>
      </c>
      <c r="C20" s="212">
        <f>SUM(C9:C19)</f>
        <v>2</v>
      </c>
      <c r="D20" s="67">
        <f>SUM(D9:D19)</f>
        <v>70</v>
      </c>
      <c r="E20" s="213">
        <f>SUM(E9:E19)</f>
        <v>35</v>
      </c>
      <c r="F20" s="214">
        <f t="shared" ref="F20:O20" si="6">SUM(F9:F19)</f>
        <v>2</v>
      </c>
      <c r="G20" s="70">
        <f>SUM(G9:G19)</f>
        <v>70</v>
      </c>
      <c r="H20" s="211">
        <f>SUM(H9:H19)</f>
        <v>35</v>
      </c>
      <c r="I20" s="212">
        <f t="shared" si="6"/>
        <v>2</v>
      </c>
      <c r="J20" s="67">
        <f>SUM(J9:J19)</f>
        <v>70</v>
      </c>
      <c r="K20" s="213">
        <f>SUM(K9:K19)</f>
        <v>35</v>
      </c>
      <c r="L20" s="214">
        <f t="shared" si="6"/>
        <v>2</v>
      </c>
      <c r="M20" s="70">
        <f>SUM(M9:M19)</f>
        <v>70</v>
      </c>
      <c r="N20" s="211">
        <f>SUM(N9:N19)</f>
        <v>35</v>
      </c>
      <c r="O20" s="212">
        <f t="shared" si="6"/>
        <v>1</v>
      </c>
      <c r="P20" s="67">
        <f>SUM(P9:P19)</f>
        <v>35</v>
      </c>
      <c r="Q20" s="76">
        <f>SUM(Q9:Q19)</f>
        <v>35</v>
      </c>
      <c r="R20" s="77">
        <f>SUM(R9:R19)</f>
        <v>9</v>
      </c>
      <c r="S20" s="77">
        <v>315</v>
      </c>
    </row>
    <row r="21" spans="1:19" s="215" customFormat="1" ht="13.5" customHeight="1" thickTop="1">
      <c r="A21" s="304" t="s">
        <v>125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05"/>
    </row>
    <row r="22" spans="1:19" s="215" customFormat="1" ht="9">
      <c r="A22" s="215" t="s">
        <v>9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P22" s="215" t="s">
        <v>25</v>
      </c>
    </row>
    <row r="23" spans="1:19" s="215" customFormat="1" ht="9"/>
    <row r="24" spans="1:19" s="215" customFormat="1" ht="9"/>
    <row r="25" spans="1:19" s="215" customFormat="1">
      <c r="M25" s="217" t="s">
        <v>227</v>
      </c>
      <c r="O25" s="217"/>
    </row>
    <row r="26" spans="1:19">
      <c r="A26" s="218"/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</row>
    <row r="27" spans="1:19">
      <c r="A27" s="218"/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</row>
    <row r="28" spans="1:19">
      <c r="A28" s="218"/>
      <c r="B28" s="307" t="s">
        <v>45</v>
      </c>
      <c r="C28" s="307"/>
      <c r="D28" s="307"/>
      <c r="E28" s="218"/>
      <c r="F28" s="218"/>
      <c r="G28" s="218"/>
      <c r="H28" s="307"/>
      <c r="I28" s="307"/>
      <c r="J28" s="307"/>
      <c r="K28" s="218"/>
      <c r="L28" s="218"/>
      <c r="M28" s="218"/>
      <c r="N28" s="307" t="s">
        <v>48</v>
      </c>
      <c r="O28" s="307"/>
      <c r="P28" s="307"/>
    </row>
    <row r="29" spans="1:19">
      <c r="A29" s="218"/>
      <c r="B29" s="306" t="s">
        <v>46</v>
      </c>
      <c r="C29" s="306"/>
      <c r="D29" s="306"/>
      <c r="E29" s="218"/>
      <c r="F29" s="218"/>
      <c r="G29" s="218"/>
      <c r="H29" s="306"/>
      <c r="I29" s="306"/>
      <c r="J29" s="306"/>
      <c r="K29" s="218"/>
      <c r="L29" s="218"/>
      <c r="M29" s="218"/>
      <c r="N29" s="306" t="s">
        <v>47</v>
      </c>
      <c r="O29" s="306"/>
      <c r="P29" s="306"/>
    </row>
    <row r="30" spans="1:19" ht="14.25">
      <c r="A30" s="219"/>
    </row>
    <row r="31" spans="1:19" ht="14.25">
      <c r="A31" s="219"/>
    </row>
    <row r="32" spans="1:19" ht="14.25">
      <c r="A32" s="219"/>
    </row>
  </sheetData>
  <mergeCells count="22">
    <mergeCell ref="A21:L21"/>
    <mergeCell ref="N29:P29"/>
    <mergeCell ref="N28:P28"/>
    <mergeCell ref="B29:D29"/>
    <mergeCell ref="B28:D28"/>
    <mergeCell ref="H29:J29"/>
    <mergeCell ref="H28:J28"/>
    <mergeCell ref="A3:S3"/>
    <mergeCell ref="A1:S1"/>
    <mergeCell ref="R9:R19"/>
    <mergeCell ref="A7:A8"/>
    <mergeCell ref="F9:F19"/>
    <mergeCell ref="I9:I19"/>
    <mergeCell ref="E7:G7"/>
    <mergeCell ref="B7:D7"/>
    <mergeCell ref="N7:P7"/>
    <mergeCell ref="O9:O19"/>
    <mergeCell ref="Q7:S7"/>
    <mergeCell ref="H7:J7"/>
    <mergeCell ref="C9:C19"/>
    <mergeCell ref="L9:L19"/>
    <mergeCell ref="K7:M7"/>
  </mergeCells>
  <phoneticPr fontId="4" type="noConversion"/>
  <printOptions horizontalCentered="1"/>
  <pageMargins left="0.27559055118110237" right="0.15748031496062992" top="0.39370078740157483" bottom="0.98425196850393704" header="0" footer="0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L108"/>
  <sheetViews>
    <sheetView topLeftCell="A97" zoomScaleNormal="100" zoomScaleSheetLayoutView="100" workbookViewId="0">
      <selection activeCell="N100" sqref="N100"/>
    </sheetView>
  </sheetViews>
  <sheetFormatPr baseColWidth="10" defaultColWidth="11.42578125" defaultRowHeight="15" customHeight="1"/>
  <cols>
    <col min="1" max="1" width="4.42578125" style="26" bestFit="1" customWidth="1"/>
    <col min="2" max="2" width="19.42578125" style="27" customWidth="1"/>
    <col min="3" max="3" width="34.7109375" style="28" customWidth="1"/>
    <col min="4" max="8" width="5.85546875" style="29" customWidth="1"/>
    <col min="9" max="9" width="11.140625" style="29" customWidth="1"/>
    <col min="10" max="10" width="29.28515625" style="29" customWidth="1"/>
    <col min="11" max="11" width="13.7109375" style="29" customWidth="1"/>
    <col min="12" max="16384" width="11.42578125" style="29"/>
  </cols>
  <sheetData>
    <row r="1" spans="1:11" s="11" customFormat="1" ht="12.75">
      <c r="A1" s="328" t="s">
        <v>102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8" customHeight="1">
      <c r="A2" s="330" t="s">
        <v>199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</row>
    <row r="3" spans="1:11" ht="11.25" customHeight="1">
      <c r="A3" s="333"/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11" ht="21" customHeight="1">
      <c r="A4" s="331" t="s">
        <v>68</v>
      </c>
      <c r="B4" s="331"/>
      <c r="C4" s="118" t="s">
        <v>198</v>
      </c>
    </row>
    <row r="5" spans="1:11" ht="24" customHeight="1" thickBot="1">
      <c r="A5" s="331" t="s">
        <v>69</v>
      </c>
      <c r="B5" s="331"/>
      <c r="C5" s="332" t="s">
        <v>70</v>
      </c>
      <c r="D5" s="332"/>
    </row>
    <row r="6" spans="1:11" ht="15" customHeight="1" thickBot="1">
      <c r="A6" s="336" t="s">
        <v>26</v>
      </c>
      <c r="B6" s="341" t="s">
        <v>71</v>
      </c>
      <c r="C6" s="342"/>
      <c r="D6" s="345" t="s">
        <v>72</v>
      </c>
      <c r="E6" s="346"/>
      <c r="F6" s="346"/>
      <c r="G6" s="346"/>
      <c r="H6" s="347"/>
      <c r="I6" s="336" t="s">
        <v>3</v>
      </c>
      <c r="J6" s="336" t="s">
        <v>73</v>
      </c>
      <c r="K6" s="334" t="s">
        <v>74</v>
      </c>
    </row>
    <row r="7" spans="1:11" ht="15" customHeight="1" thickBot="1">
      <c r="A7" s="338"/>
      <c r="B7" s="343"/>
      <c r="C7" s="344"/>
      <c r="D7" s="33" t="s">
        <v>16</v>
      </c>
      <c r="E7" s="33" t="s">
        <v>17</v>
      </c>
      <c r="F7" s="33" t="s">
        <v>18</v>
      </c>
      <c r="G7" s="33" t="s">
        <v>19</v>
      </c>
      <c r="H7" s="33" t="s">
        <v>20</v>
      </c>
      <c r="I7" s="337"/>
      <c r="J7" s="337"/>
      <c r="K7" s="335"/>
    </row>
    <row r="8" spans="1:11" ht="14.1" customHeight="1">
      <c r="A8" s="324" t="s">
        <v>75</v>
      </c>
      <c r="B8" s="36" t="s">
        <v>34</v>
      </c>
      <c r="C8" s="186" t="s">
        <v>157</v>
      </c>
      <c r="D8" s="119"/>
      <c r="E8" s="30"/>
      <c r="F8" s="30">
        <v>5</v>
      </c>
      <c r="G8" s="30"/>
      <c r="H8" s="30"/>
      <c r="I8" s="104">
        <f t="shared" ref="I8:I14" si="0">SUM(D8:H8)</f>
        <v>5</v>
      </c>
      <c r="J8" s="108" t="s">
        <v>182</v>
      </c>
      <c r="K8" s="110"/>
    </row>
    <row r="9" spans="1:11" ht="14.1" customHeight="1">
      <c r="A9" s="325"/>
      <c r="B9" s="37" t="s">
        <v>76</v>
      </c>
      <c r="C9" s="122" t="s">
        <v>178</v>
      </c>
      <c r="D9" s="119">
        <v>3</v>
      </c>
      <c r="E9" s="30"/>
      <c r="F9" s="30"/>
      <c r="G9" s="30"/>
      <c r="H9" s="30"/>
      <c r="I9" s="104">
        <f t="shared" si="0"/>
        <v>3</v>
      </c>
      <c r="J9" s="108" t="s">
        <v>186</v>
      </c>
      <c r="K9" s="111"/>
    </row>
    <row r="10" spans="1:11" ht="14.1" customHeight="1">
      <c r="A10" s="325"/>
      <c r="B10" s="37" t="s">
        <v>77</v>
      </c>
      <c r="C10" s="122">
        <v>100872833</v>
      </c>
      <c r="D10" s="119">
        <v>4</v>
      </c>
      <c r="E10" s="30"/>
      <c r="F10" s="30"/>
      <c r="G10" s="30"/>
      <c r="H10" s="30"/>
      <c r="I10" s="104">
        <f t="shared" si="0"/>
        <v>4</v>
      </c>
      <c r="J10" s="232" t="s">
        <v>184</v>
      </c>
      <c r="K10" s="111"/>
    </row>
    <row r="11" spans="1:11" ht="14.1" customHeight="1">
      <c r="A11" s="325"/>
      <c r="B11" s="37" t="s">
        <v>78</v>
      </c>
      <c r="C11" s="122" t="s">
        <v>179</v>
      </c>
      <c r="D11" s="119"/>
      <c r="E11" s="30"/>
      <c r="F11" s="30"/>
      <c r="G11" s="30"/>
      <c r="H11" s="30"/>
      <c r="I11" s="104">
        <f t="shared" si="0"/>
        <v>0</v>
      </c>
      <c r="J11" s="108"/>
      <c r="K11" s="111"/>
    </row>
    <row r="12" spans="1:11" ht="14.1" customHeight="1">
      <c r="A12" s="325"/>
      <c r="B12" s="37" t="s">
        <v>97</v>
      </c>
      <c r="C12" s="122" t="s">
        <v>140</v>
      </c>
      <c r="D12" s="119"/>
      <c r="E12" s="30"/>
      <c r="F12" s="30"/>
      <c r="G12" s="30"/>
      <c r="H12" s="30"/>
      <c r="I12" s="104">
        <f t="shared" si="0"/>
        <v>0</v>
      </c>
      <c r="K12" s="111"/>
    </row>
    <row r="13" spans="1:11" ht="14.1" customHeight="1">
      <c r="A13" s="325"/>
      <c r="B13" s="37" t="s">
        <v>80</v>
      </c>
      <c r="C13" s="122">
        <v>40</v>
      </c>
      <c r="D13" s="119"/>
      <c r="E13" s="30"/>
      <c r="F13" s="30"/>
      <c r="G13" s="30"/>
      <c r="H13" s="30"/>
      <c r="I13" s="104">
        <f t="shared" si="0"/>
        <v>0</v>
      </c>
      <c r="J13" s="108"/>
      <c r="K13" s="111"/>
    </row>
    <row r="14" spans="1:11" ht="14.1" customHeight="1" thickBot="1">
      <c r="A14" s="326"/>
      <c r="B14" s="38" t="s">
        <v>42</v>
      </c>
      <c r="C14" s="123" t="s">
        <v>141</v>
      </c>
      <c r="D14" s="120"/>
      <c r="E14" s="35"/>
      <c r="F14" s="35"/>
      <c r="G14" s="35"/>
      <c r="H14" s="35"/>
      <c r="I14" s="104">
        <f t="shared" si="0"/>
        <v>0</v>
      </c>
      <c r="J14" s="109"/>
      <c r="K14" s="181">
        <f>SUM(D8:H14)</f>
        <v>12</v>
      </c>
    </row>
    <row r="15" spans="1:11" ht="14.1" customHeight="1">
      <c r="A15" s="324" t="s">
        <v>81</v>
      </c>
      <c r="B15" s="39" t="s">
        <v>34</v>
      </c>
      <c r="C15" s="186" t="s">
        <v>158</v>
      </c>
      <c r="D15" s="119">
        <v>6</v>
      </c>
      <c r="E15" s="30">
        <v>6</v>
      </c>
      <c r="F15" s="30">
        <v>6</v>
      </c>
      <c r="G15" s="30">
        <v>6</v>
      </c>
      <c r="H15" s="183"/>
      <c r="I15" s="110">
        <f t="shared" ref="I15:I61" si="1">SUM(D15:H15)</f>
        <v>24</v>
      </c>
      <c r="J15" s="121" t="s">
        <v>181</v>
      </c>
      <c r="K15" s="105"/>
    </row>
    <row r="16" spans="1:11" ht="14.1" customHeight="1">
      <c r="A16" s="325"/>
      <c r="B16" s="37" t="s">
        <v>76</v>
      </c>
      <c r="C16" s="122" t="s">
        <v>180</v>
      </c>
      <c r="D16" s="119"/>
      <c r="E16" s="30"/>
      <c r="F16" s="30"/>
      <c r="G16" s="30"/>
      <c r="H16" s="183"/>
      <c r="I16" s="111">
        <f t="shared" si="1"/>
        <v>0</v>
      </c>
      <c r="J16" s="119"/>
      <c r="K16" s="106"/>
    </row>
    <row r="17" spans="1:11" ht="14.1" customHeight="1">
      <c r="A17" s="325"/>
      <c r="B17" s="37" t="s">
        <v>77</v>
      </c>
      <c r="C17" s="122">
        <v>1001318001</v>
      </c>
      <c r="D17" s="119"/>
      <c r="E17" s="30"/>
      <c r="F17" s="30"/>
      <c r="G17" s="30"/>
      <c r="H17" s="183"/>
      <c r="I17" s="111">
        <f t="shared" si="1"/>
        <v>0</v>
      </c>
      <c r="J17" s="363"/>
      <c r="K17" s="106"/>
    </row>
    <row r="18" spans="1:11" ht="14.1" customHeight="1">
      <c r="A18" s="325"/>
      <c r="B18" s="37" t="s">
        <v>78</v>
      </c>
      <c r="C18" s="122" t="s">
        <v>181</v>
      </c>
      <c r="D18" s="119"/>
      <c r="E18" s="30"/>
      <c r="F18" s="30"/>
      <c r="G18" s="30"/>
      <c r="H18" s="183"/>
      <c r="I18" s="111">
        <f t="shared" si="1"/>
        <v>0</v>
      </c>
      <c r="J18" s="363" t="s">
        <v>153</v>
      </c>
      <c r="K18" s="106"/>
    </row>
    <row r="19" spans="1:11" ht="14.1" customHeight="1">
      <c r="A19" s="325"/>
      <c r="B19" s="37" t="s">
        <v>97</v>
      </c>
      <c r="C19" s="122" t="s">
        <v>140</v>
      </c>
      <c r="D19" s="119"/>
      <c r="E19" s="30"/>
      <c r="F19" s="30"/>
      <c r="G19" s="30"/>
      <c r="H19" s="183"/>
      <c r="I19" s="111">
        <f t="shared" si="1"/>
        <v>0</v>
      </c>
      <c r="J19" s="363"/>
      <c r="K19" s="106"/>
    </row>
    <row r="20" spans="1:11" ht="14.1" customHeight="1">
      <c r="A20" s="325"/>
      <c r="B20" s="37" t="s">
        <v>80</v>
      </c>
      <c r="C20" s="122">
        <v>24</v>
      </c>
      <c r="D20" s="119"/>
      <c r="E20" s="30"/>
      <c r="F20" s="30"/>
      <c r="G20" s="30"/>
      <c r="H20" s="183"/>
      <c r="I20" s="111">
        <f t="shared" si="1"/>
        <v>0</v>
      </c>
      <c r="J20" s="363"/>
      <c r="K20" s="106"/>
    </row>
    <row r="21" spans="1:11" ht="14.1" customHeight="1" thickBot="1">
      <c r="A21" s="326"/>
      <c r="B21" s="37" t="s">
        <v>42</v>
      </c>
      <c r="C21" s="233" t="s">
        <v>154</v>
      </c>
      <c r="D21" s="234"/>
      <c r="E21" s="235"/>
      <c r="F21" s="235"/>
      <c r="G21" s="235"/>
      <c r="H21" s="362"/>
      <c r="I21" s="189">
        <f t="shared" si="1"/>
        <v>0</v>
      </c>
      <c r="J21" s="364"/>
      <c r="K21" s="236">
        <f>I15+I16+I17+I18+I19+I20+I21</f>
        <v>24</v>
      </c>
    </row>
    <row r="22" spans="1:11" ht="17.25" customHeight="1">
      <c r="A22" s="325"/>
      <c r="B22" s="37" t="s">
        <v>76</v>
      </c>
      <c r="C22" s="37" t="s">
        <v>183</v>
      </c>
      <c r="D22" s="119">
        <v>10</v>
      </c>
      <c r="E22" s="30">
        <v>10</v>
      </c>
      <c r="F22" s="30"/>
      <c r="G22" s="30"/>
      <c r="H22" s="183"/>
      <c r="I22" s="110">
        <f t="shared" si="1"/>
        <v>20</v>
      </c>
      <c r="J22" s="363" t="s">
        <v>148</v>
      </c>
      <c r="K22" s="106"/>
    </row>
    <row r="23" spans="1:11" ht="14.1" customHeight="1">
      <c r="A23" s="325"/>
      <c r="B23" s="37" t="s">
        <v>77</v>
      </c>
      <c r="C23" s="37">
        <v>1001214876</v>
      </c>
      <c r="D23" s="119"/>
      <c r="E23" s="30">
        <v>2</v>
      </c>
      <c r="F23" s="30"/>
      <c r="G23" s="30"/>
      <c r="H23" s="183"/>
      <c r="I23" s="111">
        <f t="shared" si="1"/>
        <v>2</v>
      </c>
      <c r="J23" s="363" t="s">
        <v>184</v>
      </c>
      <c r="K23" s="106"/>
    </row>
    <row r="24" spans="1:11" ht="14.1" customHeight="1">
      <c r="A24" s="325"/>
      <c r="B24" s="37" t="s">
        <v>78</v>
      </c>
      <c r="C24" s="37" t="s">
        <v>142</v>
      </c>
      <c r="D24" s="119">
        <v>2</v>
      </c>
      <c r="E24" s="30"/>
      <c r="F24" s="30"/>
      <c r="G24" s="30"/>
      <c r="H24" s="183"/>
      <c r="I24" s="111">
        <f t="shared" si="1"/>
        <v>2</v>
      </c>
      <c r="J24" s="363" t="s">
        <v>230</v>
      </c>
      <c r="K24" s="106"/>
    </row>
    <row r="25" spans="1:11" ht="14.1" customHeight="1">
      <c r="A25" s="325"/>
      <c r="B25" s="37" t="s">
        <v>79</v>
      </c>
      <c r="C25" s="37" t="s">
        <v>138</v>
      </c>
      <c r="D25" s="119"/>
      <c r="E25" s="30"/>
      <c r="F25" s="30"/>
      <c r="G25" s="30"/>
      <c r="H25" s="183"/>
      <c r="I25" s="111">
        <f t="shared" si="1"/>
        <v>0</v>
      </c>
      <c r="J25" s="363"/>
      <c r="K25" s="106"/>
    </row>
    <row r="26" spans="1:11" ht="14.1" customHeight="1">
      <c r="A26" s="325"/>
      <c r="B26" s="37" t="s">
        <v>80</v>
      </c>
      <c r="C26" s="37">
        <v>31</v>
      </c>
      <c r="D26" s="119"/>
      <c r="E26" s="30"/>
      <c r="F26" s="30"/>
      <c r="G26" s="30"/>
      <c r="H26" s="183"/>
      <c r="I26" s="111">
        <f t="shared" si="1"/>
        <v>0</v>
      </c>
      <c r="J26" s="363"/>
      <c r="K26" s="106"/>
    </row>
    <row r="27" spans="1:11" ht="14.1" customHeight="1" thickBot="1">
      <c r="A27" s="326"/>
      <c r="B27" s="38" t="s">
        <v>42</v>
      </c>
      <c r="C27" s="187" t="s">
        <v>154</v>
      </c>
      <c r="D27" s="120"/>
      <c r="E27" s="35"/>
      <c r="F27" s="35"/>
      <c r="G27" s="35"/>
      <c r="H27" s="185"/>
      <c r="I27" s="189">
        <f t="shared" si="1"/>
        <v>0</v>
      </c>
      <c r="J27" s="120"/>
      <c r="K27" s="112">
        <f>SUM(D22:H27)</f>
        <v>24</v>
      </c>
    </row>
    <row r="28" spans="1:11" ht="14.1" customHeight="1">
      <c r="A28" s="324" t="s">
        <v>82</v>
      </c>
      <c r="B28" s="39" t="s">
        <v>34</v>
      </c>
      <c r="C28" s="186" t="s">
        <v>202</v>
      </c>
      <c r="D28" s="29">
        <v>6</v>
      </c>
      <c r="E28" s="30">
        <v>6</v>
      </c>
      <c r="F28" s="30">
        <v>6</v>
      </c>
      <c r="G28" s="30">
        <v>6</v>
      </c>
      <c r="H28" s="30"/>
      <c r="I28" s="104">
        <v>24</v>
      </c>
      <c r="J28" s="31" t="s">
        <v>213</v>
      </c>
      <c r="K28" s="105">
        <f>I31</f>
        <v>0</v>
      </c>
    </row>
    <row r="29" spans="1:11" ht="14.1" customHeight="1">
      <c r="A29" s="325"/>
      <c r="B29" s="37" t="s">
        <v>76</v>
      </c>
      <c r="C29" s="37" t="s">
        <v>203</v>
      </c>
      <c r="D29" s="119"/>
      <c r="E29" s="30"/>
      <c r="F29" s="30"/>
      <c r="G29" s="30"/>
      <c r="H29" s="30"/>
      <c r="I29" s="104"/>
      <c r="J29" s="30"/>
      <c r="K29" s="106"/>
    </row>
    <row r="30" spans="1:11" ht="14.1" customHeight="1">
      <c r="A30" s="325"/>
      <c r="B30" s="37" t="s">
        <v>77</v>
      </c>
      <c r="C30" s="37">
        <v>1001322299</v>
      </c>
      <c r="D30" s="119"/>
      <c r="E30" s="30"/>
      <c r="F30" s="30"/>
      <c r="G30" s="30"/>
      <c r="H30" s="30"/>
      <c r="I30" s="104">
        <f t="shared" si="1"/>
        <v>0</v>
      </c>
      <c r="J30" s="30"/>
      <c r="K30" s="106"/>
    </row>
    <row r="31" spans="1:11" ht="14.1" customHeight="1">
      <c r="A31" s="325"/>
      <c r="B31" s="37" t="s">
        <v>78</v>
      </c>
      <c r="C31" s="37" t="s">
        <v>204</v>
      </c>
      <c r="E31" s="30"/>
      <c r="F31" s="30"/>
      <c r="G31" s="30"/>
      <c r="H31" s="30"/>
      <c r="I31" s="104">
        <f t="shared" si="1"/>
        <v>0</v>
      </c>
      <c r="J31" s="31"/>
      <c r="K31" s="106"/>
    </row>
    <row r="32" spans="1:11" ht="14.1" customHeight="1">
      <c r="A32" s="325"/>
      <c r="B32" s="37" t="s">
        <v>97</v>
      </c>
      <c r="C32" s="37" t="s">
        <v>138</v>
      </c>
      <c r="D32" s="119"/>
      <c r="E32" s="30"/>
      <c r="F32" s="30"/>
      <c r="G32" s="30"/>
      <c r="H32" s="30"/>
      <c r="I32" s="104">
        <f t="shared" si="1"/>
        <v>0</v>
      </c>
      <c r="J32" s="31"/>
      <c r="K32" s="106"/>
    </row>
    <row r="33" spans="1:11" ht="14.1" customHeight="1">
      <c r="A33" s="325"/>
      <c r="B33" s="37" t="s">
        <v>80</v>
      </c>
      <c r="C33" s="122">
        <v>26</v>
      </c>
      <c r="D33" s="119"/>
      <c r="E33" s="30"/>
      <c r="F33" s="30"/>
      <c r="G33" s="30"/>
      <c r="H33" s="30"/>
      <c r="I33" s="104">
        <f t="shared" si="1"/>
        <v>0</v>
      </c>
      <c r="J33" s="31"/>
      <c r="K33" s="106"/>
    </row>
    <row r="34" spans="1:11" ht="16.5" customHeight="1" thickBot="1">
      <c r="A34" s="326"/>
      <c r="B34" s="40" t="s">
        <v>42</v>
      </c>
      <c r="C34" s="187" t="s">
        <v>154</v>
      </c>
      <c r="D34" s="119"/>
      <c r="E34" s="30"/>
      <c r="F34" s="30"/>
      <c r="G34" s="30"/>
      <c r="H34" s="30"/>
      <c r="I34" s="104">
        <f t="shared" si="1"/>
        <v>0</v>
      </c>
      <c r="J34" s="31"/>
      <c r="K34" s="112">
        <f>SUM(D28:H34)</f>
        <v>24</v>
      </c>
    </row>
    <row r="35" spans="1:11" ht="14.1" customHeight="1">
      <c r="A35" s="324" t="s">
        <v>83</v>
      </c>
      <c r="B35" s="36" t="s">
        <v>34</v>
      </c>
      <c r="C35" s="186" t="s">
        <v>205</v>
      </c>
      <c r="D35" s="121">
        <v>10</v>
      </c>
      <c r="E35" s="34">
        <v>10</v>
      </c>
      <c r="F35" s="34"/>
      <c r="G35" s="34"/>
      <c r="H35" s="182"/>
      <c r="I35" s="110">
        <f t="shared" si="1"/>
        <v>20</v>
      </c>
      <c r="J35" s="365" t="s">
        <v>214</v>
      </c>
      <c r="K35" s="105"/>
    </row>
    <row r="36" spans="1:11" ht="14.1" customHeight="1">
      <c r="A36" s="325"/>
      <c r="B36" s="37" t="s">
        <v>76</v>
      </c>
      <c r="C36" s="122" t="s">
        <v>206</v>
      </c>
      <c r="D36" s="119"/>
      <c r="E36" s="30"/>
      <c r="F36" s="30">
        <v>2</v>
      </c>
      <c r="G36" s="30"/>
      <c r="H36" s="183"/>
      <c r="I36" s="111">
        <f t="shared" si="1"/>
        <v>2</v>
      </c>
      <c r="J36" s="119" t="s">
        <v>184</v>
      </c>
      <c r="K36" s="106"/>
    </row>
    <row r="37" spans="1:11" ht="13.5" customHeight="1">
      <c r="A37" s="325"/>
      <c r="B37" s="37" t="s">
        <v>77</v>
      </c>
      <c r="C37" s="122">
        <v>10001234348</v>
      </c>
      <c r="D37" s="119">
        <v>2</v>
      </c>
      <c r="E37" s="30"/>
      <c r="F37" s="30"/>
      <c r="G37" s="30"/>
      <c r="H37" s="183"/>
      <c r="I37" s="111">
        <f t="shared" si="1"/>
        <v>2</v>
      </c>
      <c r="J37" s="119" t="s">
        <v>238</v>
      </c>
      <c r="K37" s="106"/>
    </row>
    <row r="38" spans="1:11" ht="14.1" customHeight="1">
      <c r="A38" s="325"/>
      <c r="B38" s="37" t="s">
        <v>78</v>
      </c>
      <c r="C38" s="122" t="s">
        <v>179</v>
      </c>
      <c r="D38" s="119"/>
      <c r="E38" s="30"/>
      <c r="F38" s="30"/>
      <c r="G38" s="30"/>
      <c r="H38" s="183"/>
      <c r="I38" s="111">
        <f t="shared" si="1"/>
        <v>0</v>
      </c>
      <c r="J38" s="363"/>
      <c r="K38" s="106"/>
    </row>
    <row r="39" spans="1:11" ht="14.1" customHeight="1">
      <c r="A39" s="325"/>
      <c r="B39" s="37" t="s">
        <v>97</v>
      </c>
      <c r="C39" s="122" t="s">
        <v>143</v>
      </c>
      <c r="D39" s="119"/>
      <c r="E39" s="30"/>
      <c r="F39" s="30"/>
      <c r="G39" s="30"/>
      <c r="H39" s="183"/>
      <c r="I39" s="111">
        <f t="shared" si="1"/>
        <v>0</v>
      </c>
      <c r="J39" s="363"/>
      <c r="K39" s="106"/>
    </row>
    <row r="40" spans="1:11" ht="14.1" customHeight="1">
      <c r="A40" s="325"/>
      <c r="B40" s="37" t="s">
        <v>80</v>
      </c>
      <c r="C40" s="122">
        <v>20</v>
      </c>
      <c r="D40" s="119"/>
      <c r="E40" s="30"/>
      <c r="F40" s="30"/>
      <c r="G40" s="30"/>
      <c r="H40" s="183"/>
      <c r="I40" s="111">
        <f t="shared" si="1"/>
        <v>0</v>
      </c>
      <c r="J40" s="363"/>
      <c r="K40" s="106"/>
    </row>
    <row r="41" spans="1:11" ht="14.1" customHeight="1" thickBot="1">
      <c r="A41" s="326"/>
      <c r="B41" s="38" t="s">
        <v>42</v>
      </c>
      <c r="C41" s="187" t="s">
        <v>154</v>
      </c>
      <c r="D41" s="120"/>
      <c r="E41" s="35"/>
      <c r="F41" s="35"/>
      <c r="G41" s="35"/>
      <c r="H41" s="185"/>
      <c r="I41" s="189">
        <f t="shared" si="1"/>
        <v>0</v>
      </c>
      <c r="J41" s="366"/>
      <c r="K41" s="112">
        <f>SUM(D35:H41)</f>
        <v>24</v>
      </c>
    </row>
    <row r="42" spans="1:11" ht="14.1" customHeight="1">
      <c r="A42" s="324" t="s">
        <v>84</v>
      </c>
      <c r="B42" s="39" t="s">
        <v>34</v>
      </c>
      <c r="C42" s="186" t="s">
        <v>166</v>
      </c>
      <c r="D42" s="119">
        <v>6</v>
      </c>
      <c r="E42" s="30">
        <v>6</v>
      </c>
      <c r="F42" s="30">
        <v>3</v>
      </c>
      <c r="G42" s="30"/>
      <c r="H42" s="183"/>
      <c r="I42" s="110">
        <v>15</v>
      </c>
      <c r="J42" s="365" t="s">
        <v>193</v>
      </c>
      <c r="K42" s="106"/>
    </row>
    <row r="43" spans="1:11" ht="14.1" customHeight="1">
      <c r="A43" s="325"/>
      <c r="B43" s="37" t="s">
        <v>76</v>
      </c>
      <c r="C43" s="37" t="s">
        <v>185</v>
      </c>
      <c r="D43" s="119"/>
      <c r="E43" s="30">
        <v>6</v>
      </c>
      <c r="F43" s="30">
        <v>3</v>
      </c>
      <c r="G43" s="30"/>
      <c r="H43" s="183"/>
      <c r="I43" s="111">
        <f t="shared" si="1"/>
        <v>9</v>
      </c>
      <c r="J43" s="363" t="s">
        <v>186</v>
      </c>
      <c r="K43" s="106"/>
    </row>
    <row r="44" spans="1:11" ht="13.5" customHeight="1">
      <c r="A44" s="325"/>
      <c r="B44" s="37" t="s">
        <v>77</v>
      </c>
      <c r="C44" s="37"/>
      <c r="D44" s="119"/>
      <c r="E44" s="30"/>
      <c r="F44" s="30"/>
      <c r="G44" s="30"/>
      <c r="H44" s="183"/>
      <c r="I44" s="111">
        <f t="shared" si="1"/>
        <v>0</v>
      </c>
      <c r="J44" s="119"/>
      <c r="K44" s="106"/>
    </row>
    <row r="45" spans="1:11" ht="14.1" customHeight="1">
      <c r="A45" s="325"/>
      <c r="B45" s="37" t="s">
        <v>78</v>
      </c>
      <c r="C45" s="37" t="s">
        <v>144</v>
      </c>
      <c r="D45" s="119"/>
      <c r="E45" s="30"/>
      <c r="F45" s="30"/>
      <c r="G45" s="30"/>
      <c r="H45" s="183"/>
      <c r="I45" s="111">
        <f t="shared" si="1"/>
        <v>0</v>
      </c>
      <c r="J45" s="363"/>
      <c r="K45" s="106"/>
    </row>
    <row r="46" spans="1:11" ht="14.1" customHeight="1">
      <c r="A46" s="325"/>
      <c r="B46" s="37" t="s">
        <v>97</v>
      </c>
      <c r="C46" s="122" t="s">
        <v>143</v>
      </c>
      <c r="D46" s="119"/>
      <c r="E46" s="30"/>
      <c r="F46" s="30"/>
      <c r="G46" s="30"/>
      <c r="H46" s="183"/>
      <c r="I46" s="111">
        <f t="shared" si="1"/>
        <v>0</v>
      </c>
      <c r="J46" s="363"/>
      <c r="K46" s="106"/>
    </row>
    <row r="47" spans="1:11" ht="14.1" customHeight="1">
      <c r="A47" s="325"/>
      <c r="B47" s="37" t="s">
        <v>80</v>
      </c>
      <c r="C47" s="122">
        <v>29</v>
      </c>
      <c r="D47" s="119"/>
      <c r="E47" s="30"/>
      <c r="F47" s="30"/>
      <c r="G47" s="30"/>
      <c r="H47" s="183"/>
      <c r="I47" s="111">
        <f t="shared" si="1"/>
        <v>0</v>
      </c>
      <c r="J47" s="119"/>
      <c r="K47" s="106"/>
    </row>
    <row r="48" spans="1:11" ht="14.1" customHeight="1" thickBot="1">
      <c r="A48" s="325"/>
      <c r="B48" s="37" t="s">
        <v>42</v>
      </c>
      <c r="C48" s="233" t="s">
        <v>154</v>
      </c>
      <c r="D48" s="234"/>
      <c r="E48" s="235"/>
      <c r="F48" s="235"/>
      <c r="G48" s="235"/>
      <c r="H48" s="362"/>
      <c r="I48" s="189">
        <f t="shared" si="1"/>
        <v>0</v>
      </c>
      <c r="J48" s="364"/>
      <c r="K48" s="236">
        <f>SUM(D42:H48)</f>
        <v>24</v>
      </c>
    </row>
    <row r="49" spans="1:11" ht="15" customHeight="1">
      <c r="A49" s="325"/>
      <c r="B49" s="37" t="s">
        <v>76</v>
      </c>
      <c r="C49" s="37" t="s">
        <v>187</v>
      </c>
      <c r="D49" s="119">
        <v>8</v>
      </c>
      <c r="E49" s="30">
        <v>8</v>
      </c>
      <c r="F49" s="30">
        <v>4</v>
      </c>
      <c r="G49" s="30"/>
      <c r="H49" s="30"/>
      <c r="I49" s="104">
        <f t="shared" si="1"/>
        <v>20</v>
      </c>
      <c r="J49" s="31" t="s">
        <v>231</v>
      </c>
      <c r="K49" s="106"/>
    </row>
    <row r="50" spans="1:11" ht="14.1" customHeight="1">
      <c r="A50" s="325"/>
      <c r="B50" s="37" t="s">
        <v>77</v>
      </c>
      <c r="C50" s="37">
        <v>1001234348</v>
      </c>
      <c r="D50" s="119"/>
      <c r="E50" s="30">
        <v>2</v>
      </c>
      <c r="F50" s="30"/>
      <c r="G50" s="30"/>
      <c r="H50" s="30"/>
      <c r="I50" s="104">
        <f t="shared" si="1"/>
        <v>2</v>
      </c>
      <c r="J50" s="31" t="s">
        <v>197</v>
      </c>
      <c r="K50" s="106"/>
    </row>
    <row r="51" spans="1:11" ht="14.1" customHeight="1">
      <c r="A51" s="325"/>
      <c r="B51" s="37" t="s">
        <v>78</v>
      </c>
      <c r="C51" s="37" t="s">
        <v>190</v>
      </c>
      <c r="D51" s="119"/>
      <c r="E51" s="30">
        <v>2</v>
      </c>
      <c r="F51" s="30"/>
      <c r="G51" s="30"/>
      <c r="H51" s="30"/>
      <c r="I51" s="104">
        <f t="shared" si="1"/>
        <v>2</v>
      </c>
      <c r="J51" s="31" t="s">
        <v>232</v>
      </c>
      <c r="K51" s="106"/>
    </row>
    <row r="52" spans="1:11" ht="14.1" customHeight="1">
      <c r="A52" s="325"/>
      <c r="B52" s="37" t="s">
        <v>97</v>
      </c>
      <c r="C52" s="37" t="s">
        <v>145</v>
      </c>
      <c r="D52" s="119"/>
      <c r="E52" s="30"/>
      <c r="F52" s="30"/>
      <c r="G52" s="30"/>
      <c r="H52" s="30"/>
      <c r="I52" s="104">
        <f t="shared" si="1"/>
        <v>0</v>
      </c>
      <c r="J52" s="31"/>
      <c r="K52" s="106"/>
    </row>
    <row r="53" spans="1:11" ht="14.1" customHeight="1">
      <c r="A53" s="325"/>
      <c r="B53" s="37" t="s">
        <v>80</v>
      </c>
      <c r="C53" s="124">
        <v>25</v>
      </c>
      <c r="D53" s="119"/>
      <c r="E53" s="30"/>
      <c r="F53" s="30"/>
      <c r="G53" s="30"/>
      <c r="H53" s="30"/>
      <c r="I53" s="104">
        <f t="shared" si="1"/>
        <v>0</v>
      </c>
      <c r="J53" s="31"/>
      <c r="K53" s="106"/>
    </row>
    <row r="54" spans="1:11" ht="14.1" customHeight="1" thickBot="1">
      <c r="A54" s="340"/>
      <c r="B54" s="38" t="s">
        <v>42</v>
      </c>
      <c r="C54" s="187" t="s">
        <v>207</v>
      </c>
      <c r="D54" s="119"/>
      <c r="E54" s="30"/>
      <c r="F54" s="30"/>
      <c r="G54" s="30"/>
      <c r="H54" s="30"/>
      <c r="I54" s="104">
        <f t="shared" si="1"/>
        <v>0</v>
      </c>
      <c r="J54" s="31"/>
      <c r="K54" s="112">
        <f>SUM(D49:H54)</f>
        <v>24</v>
      </c>
    </row>
    <row r="55" spans="1:11" ht="14.1" customHeight="1">
      <c r="A55" s="339" t="s">
        <v>85</v>
      </c>
      <c r="B55" s="36" t="s">
        <v>34</v>
      </c>
      <c r="C55" s="186" t="s">
        <v>167</v>
      </c>
      <c r="D55" s="151"/>
      <c r="E55" s="34"/>
      <c r="F55" s="34">
        <v>5</v>
      </c>
      <c r="G55" s="34">
        <v>10</v>
      </c>
      <c r="H55" s="182">
        <v>5</v>
      </c>
      <c r="I55" s="110">
        <f t="shared" si="1"/>
        <v>20</v>
      </c>
      <c r="J55" s="365" t="s">
        <v>149</v>
      </c>
      <c r="K55" s="105"/>
    </row>
    <row r="56" spans="1:11" ht="14.1" customHeight="1">
      <c r="A56" s="325"/>
      <c r="B56" s="37" t="s">
        <v>76</v>
      </c>
      <c r="C56" s="37" t="s">
        <v>188</v>
      </c>
      <c r="D56" s="153"/>
      <c r="E56" s="30"/>
      <c r="F56" s="30">
        <v>2</v>
      </c>
      <c r="G56" s="30"/>
      <c r="H56" s="183"/>
      <c r="I56" s="111">
        <f t="shared" si="1"/>
        <v>2</v>
      </c>
      <c r="J56" s="363" t="s">
        <v>215</v>
      </c>
      <c r="K56" s="106"/>
    </row>
    <row r="57" spans="1:11" ht="14.1" customHeight="1">
      <c r="A57" s="325"/>
      <c r="B57" s="37" t="s">
        <v>77</v>
      </c>
      <c r="C57" s="37">
        <v>1001228537</v>
      </c>
      <c r="D57" s="153"/>
      <c r="E57" s="30"/>
      <c r="F57" s="30"/>
      <c r="G57" s="30">
        <v>2</v>
      </c>
      <c r="H57" s="183"/>
      <c r="I57" s="111">
        <f t="shared" si="1"/>
        <v>2</v>
      </c>
      <c r="J57" s="363" t="s">
        <v>197</v>
      </c>
      <c r="K57" s="106"/>
    </row>
    <row r="58" spans="1:11" ht="14.1" customHeight="1">
      <c r="A58" s="325"/>
      <c r="B58" s="37" t="s">
        <v>78</v>
      </c>
      <c r="C58" s="37" t="s">
        <v>179</v>
      </c>
      <c r="D58" s="153"/>
      <c r="E58" s="30"/>
      <c r="F58" s="30"/>
      <c r="G58" s="30"/>
      <c r="H58" s="183"/>
      <c r="I58" s="111">
        <f t="shared" si="1"/>
        <v>0</v>
      </c>
      <c r="J58" s="363"/>
      <c r="K58" s="106"/>
    </row>
    <row r="59" spans="1:11" ht="14.1" customHeight="1">
      <c r="A59" s="325"/>
      <c r="B59" s="37" t="s">
        <v>97</v>
      </c>
      <c r="C59" s="122" t="s">
        <v>145</v>
      </c>
      <c r="D59" s="153"/>
      <c r="E59" s="30"/>
      <c r="F59" s="30"/>
      <c r="G59" s="30"/>
      <c r="H59" s="183"/>
      <c r="I59" s="111">
        <f t="shared" si="1"/>
        <v>0</v>
      </c>
      <c r="J59" s="363"/>
      <c r="K59" s="106"/>
    </row>
    <row r="60" spans="1:11" ht="14.1" customHeight="1">
      <c r="A60" s="325"/>
      <c r="B60" s="37" t="s">
        <v>80</v>
      </c>
      <c r="C60" s="122">
        <v>28</v>
      </c>
      <c r="D60" s="153"/>
      <c r="E60" s="30"/>
      <c r="F60" s="30"/>
      <c r="G60" s="30"/>
      <c r="H60" s="183"/>
      <c r="I60" s="111">
        <f t="shared" si="1"/>
        <v>0</v>
      </c>
      <c r="J60" s="363"/>
      <c r="K60" s="106"/>
    </row>
    <row r="61" spans="1:11" ht="14.1" customHeight="1" thickBot="1">
      <c r="A61" s="325"/>
      <c r="B61" s="40" t="s">
        <v>42</v>
      </c>
      <c r="C61" s="187" t="s">
        <v>154</v>
      </c>
      <c r="D61" s="155"/>
      <c r="E61" s="35"/>
      <c r="F61" s="35"/>
      <c r="G61" s="35"/>
      <c r="H61" s="185"/>
      <c r="I61" s="189">
        <f t="shared" si="1"/>
        <v>0</v>
      </c>
      <c r="J61" s="366"/>
      <c r="K61" s="107">
        <f>SUM(D55:H61)</f>
        <v>24</v>
      </c>
    </row>
    <row r="62" spans="1:11" ht="14.1" customHeight="1">
      <c r="A62" s="145"/>
      <c r="B62" s="146" t="s">
        <v>146</v>
      </c>
      <c r="C62" s="188" t="s">
        <v>175</v>
      </c>
      <c r="D62" s="151"/>
      <c r="E62" s="34"/>
      <c r="F62" s="34">
        <v>4</v>
      </c>
      <c r="G62" s="34">
        <v>8</v>
      </c>
      <c r="H62" s="162">
        <v>4</v>
      </c>
      <c r="I62" s="110">
        <f>SUM(D62:H62)</f>
        <v>16</v>
      </c>
      <c r="J62" s="147" t="s">
        <v>192</v>
      </c>
      <c r="K62" s="152"/>
    </row>
    <row r="63" spans="1:11" ht="14.1" customHeight="1">
      <c r="A63" s="148">
        <v>9</v>
      </c>
      <c r="B63" s="142" t="s">
        <v>76</v>
      </c>
      <c r="C63" s="143" t="s">
        <v>233</v>
      </c>
      <c r="D63" s="153"/>
      <c r="E63" s="30"/>
      <c r="F63" s="30"/>
      <c r="G63" s="30">
        <v>4</v>
      </c>
      <c r="H63" s="222">
        <v>2</v>
      </c>
      <c r="I63" s="111">
        <f t="shared" ref="I63:I68" si="2">SUM(D63:H63)</f>
        <v>6</v>
      </c>
      <c r="J63" s="363" t="s">
        <v>215</v>
      </c>
      <c r="K63" s="154"/>
    </row>
    <row r="64" spans="1:11" ht="14.1" customHeight="1">
      <c r="A64" s="148"/>
      <c r="B64" s="142" t="s">
        <v>77</v>
      </c>
      <c r="C64" s="143">
        <v>1044522644</v>
      </c>
      <c r="D64" s="153"/>
      <c r="E64" s="30"/>
      <c r="F64" s="30">
        <v>2</v>
      </c>
      <c r="G64" s="30"/>
      <c r="H64" s="222"/>
      <c r="I64" s="111">
        <f t="shared" si="2"/>
        <v>2</v>
      </c>
      <c r="J64" s="29" t="s">
        <v>184</v>
      </c>
      <c r="K64" s="154"/>
    </row>
    <row r="65" spans="1:12" ht="14.1" customHeight="1">
      <c r="A65" s="148"/>
      <c r="B65" s="142" t="s">
        <v>78</v>
      </c>
      <c r="C65" s="143" t="s">
        <v>234</v>
      </c>
      <c r="D65" s="153"/>
      <c r="E65" s="30"/>
      <c r="F65" s="30"/>
      <c r="G65" s="30"/>
      <c r="H65" s="222"/>
      <c r="I65" s="111">
        <f t="shared" si="2"/>
        <v>0</v>
      </c>
      <c r="J65" s="144"/>
      <c r="K65" s="154"/>
    </row>
    <row r="66" spans="1:12" ht="14.1" customHeight="1">
      <c r="A66" s="148"/>
      <c r="B66" s="142" t="s">
        <v>97</v>
      </c>
      <c r="C66" s="143" t="s">
        <v>145</v>
      </c>
      <c r="D66" s="153"/>
      <c r="E66" s="30"/>
      <c r="F66" s="30"/>
      <c r="G66" s="30"/>
      <c r="H66" s="222"/>
      <c r="I66" s="111">
        <f t="shared" si="2"/>
        <v>0</v>
      </c>
      <c r="J66" s="144"/>
      <c r="K66" s="154"/>
    </row>
    <row r="67" spans="1:12" ht="14.1" customHeight="1">
      <c r="A67" s="148"/>
      <c r="B67" s="142" t="s">
        <v>80</v>
      </c>
      <c r="C67" s="143">
        <v>5</v>
      </c>
      <c r="D67" s="153"/>
      <c r="E67" s="30"/>
      <c r="F67" s="30"/>
      <c r="G67" s="30"/>
      <c r="H67" s="222"/>
      <c r="I67" s="111">
        <f t="shared" si="2"/>
        <v>0</v>
      </c>
      <c r="J67" s="144"/>
      <c r="K67" s="154"/>
    </row>
    <row r="68" spans="1:12" ht="14.1" customHeight="1" thickBot="1">
      <c r="A68" s="149"/>
      <c r="B68" s="150" t="s">
        <v>42</v>
      </c>
      <c r="C68" s="361" t="s">
        <v>154</v>
      </c>
      <c r="D68" s="153"/>
      <c r="E68" s="30"/>
      <c r="F68" s="30"/>
      <c r="G68" s="30"/>
      <c r="H68" s="222"/>
      <c r="I68" s="111">
        <f t="shared" si="2"/>
        <v>0</v>
      </c>
      <c r="J68" s="144"/>
      <c r="K68" s="112">
        <v>24</v>
      </c>
    </row>
    <row r="69" spans="1:12" ht="14.1" customHeight="1">
      <c r="A69" s="163"/>
      <c r="B69" s="146" t="s">
        <v>146</v>
      </c>
      <c r="C69" s="386" t="s">
        <v>176</v>
      </c>
      <c r="D69" s="151">
        <v>6</v>
      </c>
      <c r="E69" s="34">
        <v>6</v>
      </c>
      <c r="F69" s="34">
        <v>6</v>
      </c>
      <c r="G69" s="34">
        <v>3</v>
      </c>
      <c r="H69" s="182"/>
      <c r="I69" s="110">
        <f>SUM(D69:H69)</f>
        <v>21</v>
      </c>
      <c r="J69" s="147" t="s">
        <v>191</v>
      </c>
      <c r="K69" s="152"/>
    </row>
    <row r="70" spans="1:12" ht="14.1" customHeight="1">
      <c r="A70" s="157"/>
      <c r="B70" s="142" t="s">
        <v>76</v>
      </c>
      <c r="C70" s="172" t="s">
        <v>208</v>
      </c>
      <c r="D70" s="153"/>
      <c r="E70" s="30"/>
      <c r="F70" s="30"/>
      <c r="G70" s="30"/>
      <c r="H70" s="183">
        <v>3</v>
      </c>
      <c r="I70" s="111">
        <f t="shared" ref="I70:I75" si="3">SUM(D70:H70)</f>
        <v>3</v>
      </c>
      <c r="J70" s="29" t="s">
        <v>236</v>
      </c>
      <c r="K70" s="154"/>
    </row>
    <row r="71" spans="1:12" ht="15" customHeight="1">
      <c r="A71" s="158">
        <v>10</v>
      </c>
      <c r="B71" s="142" t="s">
        <v>77</v>
      </c>
      <c r="C71" s="143">
        <v>1045647288</v>
      </c>
      <c r="D71" s="153"/>
      <c r="E71" s="30"/>
      <c r="F71" s="30"/>
      <c r="G71" s="30"/>
      <c r="H71" s="183"/>
      <c r="I71" s="111">
        <f t="shared" si="3"/>
        <v>0</v>
      </c>
      <c r="K71" s="154"/>
    </row>
    <row r="72" spans="1:12" ht="15" customHeight="1">
      <c r="A72" s="158"/>
      <c r="B72" s="142" t="s">
        <v>78</v>
      </c>
      <c r="C72" s="143" t="s">
        <v>209</v>
      </c>
      <c r="D72" s="153"/>
      <c r="E72" s="30"/>
      <c r="F72" s="30"/>
      <c r="G72" s="30"/>
      <c r="H72" s="183"/>
      <c r="I72" s="111">
        <f t="shared" si="3"/>
        <v>0</v>
      </c>
      <c r="K72" s="154"/>
    </row>
    <row r="73" spans="1:12" ht="15" customHeight="1">
      <c r="A73" s="158"/>
      <c r="B73" s="142" t="s">
        <v>97</v>
      </c>
      <c r="C73" s="143" t="s">
        <v>137</v>
      </c>
      <c r="D73" s="153"/>
      <c r="E73" s="30"/>
      <c r="F73" s="30"/>
      <c r="G73" s="30"/>
      <c r="H73" s="183"/>
      <c r="I73" s="111">
        <f t="shared" si="3"/>
        <v>0</v>
      </c>
      <c r="K73" s="154"/>
    </row>
    <row r="74" spans="1:12" ht="15" customHeight="1">
      <c r="A74" s="158"/>
      <c r="B74" s="142" t="s">
        <v>80</v>
      </c>
      <c r="C74" s="143">
        <v>6</v>
      </c>
      <c r="D74" s="153"/>
      <c r="E74" s="30"/>
      <c r="F74" s="30"/>
      <c r="G74" s="30"/>
      <c r="H74" s="183"/>
      <c r="I74" s="111">
        <f t="shared" si="3"/>
        <v>0</v>
      </c>
      <c r="K74" s="154"/>
    </row>
    <row r="75" spans="1:12" ht="15" customHeight="1">
      <c r="A75" s="158"/>
      <c r="B75" s="142" t="s">
        <v>42</v>
      </c>
      <c r="C75" s="143" t="s">
        <v>154</v>
      </c>
      <c r="D75" s="382"/>
      <c r="E75" s="235"/>
      <c r="F75" s="235"/>
      <c r="G75" s="235"/>
      <c r="H75" s="362"/>
      <c r="I75" s="383">
        <f t="shared" si="3"/>
        <v>0</v>
      </c>
      <c r="J75" s="384"/>
      <c r="K75" s="385">
        <v>24</v>
      </c>
    </row>
    <row r="76" spans="1:12" s="232" customFormat="1" ht="15" customHeight="1">
      <c r="A76" s="375"/>
      <c r="B76" s="376"/>
      <c r="C76" s="377"/>
      <c r="D76" s="374"/>
      <c r="E76" s="374"/>
      <c r="F76" s="374"/>
      <c r="G76" s="374"/>
      <c r="H76" s="374"/>
      <c r="I76" s="374"/>
      <c r="J76" s="374"/>
      <c r="K76" s="375"/>
      <c r="L76" s="374"/>
    </row>
    <row r="77" spans="1:12" s="232" customFormat="1" ht="15" customHeight="1">
      <c r="A77" s="375"/>
      <c r="B77" s="376"/>
      <c r="C77" s="377"/>
      <c r="D77" s="374"/>
      <c r="E77" s="374"/>
      <c r="F77" s="374"/>
      <c r="G77" s="374"/>
      <c r="H77" s="374"/>
      <c r="I77" s="374"/>
      <c r="J77" s="374"/>
      <c r="K77" s="375"/>
      <c r="L77" s="374"/>
    </row>
    <row r="78" spans="1:12" ht="15" customHeight="1">
      <c r="A78" s="158"/>
      <c r="B78" s="142" t="s">
        <v>146</v>
      </c>
      <c r="C78" s="387" t="s">
        <v>168</v>
      </c>
      <c r="D78" s="378"/>
      <c r="E78" s="378"/>
      <c r="F78" s="378">
        <v>5</v>
      </c>
      <c r="G78" s="379">
        <v>10</v>
      </c>
      <c r="H78" s="378">
        <v>5</v>
      </c>
      <c r="I78" s="380">
        <f>SUM(D78:H78)</f>
        <v>20</v>
      </c>
      <c r="J78" s="379" t="s">
        <v>148</v>
      </c>
      <c r="K78" s="381"/>
    </row>
    <row r="79" spans="1:12" ht="15" customHeight="1">
      <c r="A79" s="158">
        <v>11</v>
      </c>
      <c r="B79" s="142" t="s">
        <v>76</v>
      </c>
      <c r="C79" s="156" t="s">
        <v>235</v>
      </c>
      <c r="D79" s="30"/>
      <c r="E79" s="30"/>
      <c r="F79" s="30"/>
      <c r="G79" s="232">
        <v>2</v>
      </c>
      <c r="H79" s="30">
        <v>2</v>
      </c>
      <c r="I79" s="104">
        <f t="shared" ref="I79:I84" si="4">SUM(D79:H79)</f>
        <v>4</v>
      </c>
      <c r="J79" s="31" t="s">
        <v>197</v>
      </c>
      <c r="K79" s="154"/>
    </row>
    <row r="80" spans="1:12" ht="15" customHeight="1">
      <c r="A80" s="158"/>
      <c r="B80" s="142" t="s">
        <v>77</v>
      </c>
      <c r="C80" s="156">
        <v>1041132690</v>
      </c>
      <c r="D80" s="30"/>
      <c r="E80" s="30"/>
      <c r="F80" s="30"/>
      <c r="H80" s="30"/>
      <c r="I80" s="104">
        <f t="shared" si="4"/>
        <v>0</v>
      </c>
      <c r="K80" s="154"/>
    </row>
    <row r="81" spans="1:11" ht="15" customHeight="1">
      <c r="A81" s="158"/>
      <c r="B81" s="142" t="s">
        <v>78</v>
      </c>
      <c r="C81" s="156" t="s">
        <v>148</v>
      </c>
      <c r="D81" s="30"/>
      <c r="E81" s="30"/>
      <c r="F81" s="30"/>
      <c r="H81" s="30"/>
      <c r="I81" s="104">
        <f t="shared" si="4"/>
        <v>0</v>
      </c>
      <c r="K81" s="154"/>
    </row>
    <row r="82" spans="1:11" ht="15" customHeight="1">
      <c r="A82" s="158"/>
      <c r="B82" s="142" t="s">
        <v>97</v>
      </c>
      <c r="C82" s="156" t="s">
        <v>137</v>
      </c>
      <c r="D82" s="30"/>
      <c r="E82" s="30"/>
      <c r="F82" s="30"/>
      <c r="H82" s="30"/>
      <c r="I82" s="104">
        <f t="shared" si="4"/>
        <v>0</v>
      </c>
      <c r="K82" s="154"/>
    </row>
    <row r="83" spans="1:11" ht="15" customHeight="1">
      <c r="A83" s="158"/>
      <c r="B83" s="142" t="s">
        <v>80</v>
      </c>
      <c r="C83" s="156">
        <v>16</v>
      </c>
      <c r="D83" s="30"/>
      <c r="E83" s="30"/>
      <c r="F83" s="30"/>
      <c r="H83" s="30"/>
      <c r="I83" s="104">
        <f t="shared" si="4"/>
        <v>0</v>
      </c>
      <c r="K83" s="154"/>
    </row>
    <row r="84" spans="1:11" ht="15" customHeight="1" thickBot="1">
      <c r="A84" s="159"/>
      <c r="B84" s="150" t="s">
        <v>42</v>
      </c>
      <c r="C84" s="390" t="s">
        <v>154</v>
      </c>
      <c r="D84" s="35"/>
      <c r="E84" s="35"/>
      <c r="F84" s="35"/>
      <c r="G84" s="160"/>
      <c r="H84" s="35"/>
      <c r="I84" s="104">
        <f t="shared" si="4"/>
        <v>0</v>
      </c>
      <c r="J84" s="35"/>
      <c r="K84" s="112">
        <f>SUM(D78:H84)</f>
        <v>24</v>
      </c>
    </row>
    <row r="85" spans="1:11" ht="15" customHeight="1">
      <c r="A85" s="161">
        <v>12</v>
      </c>
      <c r="B85" s="146" t="s">
        <v>34</v>
      </c>
      <c r="C85" s="388" t="s">
        <v>210</v>
      </c>
      <c r="D85" s="34"/>
      <c r="E85" s="162"/>
      <c r="F85" s="34">
        <v>3</v>
      </c>
      <c r="G85" s="162">
        <v>6</v>
      </c>
      <c r="H85" s="182">
        <v>3</v>
      </c>
      <c r="I85" s="110">
        <f>SUM(D85:H85)</f>
        <v>12</v>
      </c>
      <c r="J85" s="367" t="s">
        <v>193</v>
      </c>
      <c r="K85" s="105"/>
    </row>
    <row r="86" spans="1:11" ht="15" customHeight="1">
      <c r="A86" s="158"/>
      <c r="B86" s="142" t="s">
        <v>76</v>
      </c>
      <c r="C86" s="143" t="s">
        <v>189</v>
      </c>
      <c r="D86" s="30"/>
      <c r="F86" s="30"/>
      <c r="G86" s="29">
        <v>6</v>
      </c>
      <c r="H86" s="183">
        <v>3</v>
      </c>
      <c r="I86" s="111">
        <f t="shared" ref="I86:I91" si="5">SUM(D86:H86)</f>
        <v>9</v>
      </c>
      <c r="J86" s="368" t="s">
        <v>186</v>
      </c>
      <c r="K86" s="106"/>
    </row>
    <row r="87" spans="1:11" ht="15" customHeight="1">
      <c r="A87" s="158"/>
      <c r="B87" s="142" t="s">
        <v>77</v>
      </c>
      <c r="C87" s="143"/>
      <c r="D87" s="30"/>
      <c r="F87" s="30"/>
      <c r="H87" s="183">
        <v>3</v>
      </c>
      <c r="I87" s="111">
        <f t="shared" si="5"/>
        <v>3</v>
      </c>
      <c r="J87" s="369" t="s">
        <v>239</v>
      </c>
      <c r="K87" s="106"/>
    </row>
    <row r="88" spans="1:11" ht="15" customHeight="1">
      <c r="A88" s="158"/>
      <c r="B88" s="142" t="s">
        <v>78</v>
      </c>
      <c r="C88" s="143" t="s">
        <v>241</v>
      </c>
      <c r="D88" s="170"/>
      <c r="E88" s="169"/>
      <c r="F88" s="170"/>
      <c r="G88" s="169"/>
      <c r="H88" s="184"/>
      <c r="I88" s="111">
        <f t="shared" si="5"/>
        <v>0</v>
      </c>
      <c r="J88" s="370"/>
      <c r="K88" s="191"/>
    </row>
    <row r="89" spans="1:11" ht="15" customHeight="1">
      <c r="A89" s="164"/>
      <c r="B89" s="165" t="s">
        <v>97</v>
      </c>
      <c r="C89" s="168"/>
      <c r="D89" s="170"/>
      <c r="E89" s="169"/>
      <c r="F89" s="170"/>
      <c r="G89" s="169"/>
      <c r="H89" s="184"/>
      <c r="I89" s="111">
        <f t="shared" si="5"/>
        <v>0</v>
      </c>
      <c r="J89" s="370"/>
      <c r="K89" s="191"/>
    </row>
    <row r="90" spans="1:11" ht="15" customHeight="1">
      <c r="A90" s="158"/>
      <c r="B90" s="142" t="s">
        <v>80</v>
      </c>
      <c r="C90" s="143"/>
      <c r="D90" s="170"/>
      <c r="E90" s="169"/>
      <c r="F90" s="170"/>
      <c r="G90" s="169"/>
      <c r="H90" s="184"/>
      <c r="I90" s="111">
        <f t="shared" si="5"/>
        <v>0</v>
      </c>
      <c r="J90" s="370"/>
      <c r="K90" s="191"/>
    </row>
    <row r="91" spans="1:11" ht="15" customHeight="1" thickBot="1">
      <c r="A91" s="159"/>
      <c r="B91" s="150" t="s">
        <v>42</v>
      </c>
      <c r="C91" s="391" t="s">
        <v>242</v>
      </c>
      <c r="D91" s="35"/>
      <c r="E91" s="160"/>
      <c r="F91" s="35"/>
      <c r="G91" s="160"/>
      <c r="H91" s="185"/>
      <c r="I91" s="189">
        <f t="shared" si="5"/>
        <v>0</v>
      </c>
      <c r="J91" s="371"/>
      <c r="K91" s="112">
        <v>24</v>
      </c>
    </row>
    <row r="92" spans="1:11" s="220" customFormat="1" ht="15" customHeight="1">
      <c r="A92" s="171">
        <v>13</v>
      </c>
      <c r="B92" s="221" t="s">
        <v>34</v>
      </c>
      <c r="C92" s="388" t="s">
        <v>210</v>
      </c>
      <c r="D92" s="30">
        <v>4</v>
      </c>
      <c r="E92" s="222">
        <v>4</v>
      </c>
      <c r="F92" s="30">
        <v>4</v>
      </c>
      <c r="G92" s="222">
        <v>4</v>
      </c>
      <c r="H92" s="30">
        <v>2</v>
      </c>
      <c r="I92" s="223">
        <f>SUM(D92:H92)</f>
        <v>18</v>
      </c>
      <c r="J92" s="30" t="s">
        <v>211</v>
      </c>
      <c r="K92" s="106"/>
    </row>
    <row r="93" spans="1:11" ht="15" customHeight="1">
      <c r="A93" s="158"/>
      <c r="B93" s="142" t="s">
        <v>76</v>
      </c>
      <c r="C93" s="156" t="s">
        <v>224</v>
      </c>
      <c r="D93" s="30">
        <v>3</v>
      </c>
      <c r="F93" s="30">
        <v>3</v>
      </c>
      <c r="H93" s="30"/>
      <c r="I93" s="223">
        <f t="shared" ref="I93:I98" si="6">SUM(D93:H93)</f>
        <v>6</v>
      </c>
      <c r="J93" s="31" t="s">
        <v>186</v>
      </c>
      <c r="K93" s="106"/>
    </row>
    <row r="94" spans="1:11" ht="15" customHeight="1">
      <c r="A94" s="158"/>
      <c r="B94" s="142" t="s">
        <v>77</v>
      </c>
      <c r="C94" s="156"/>
      <c r="D94" s="30"/>
      <c r="F94" s="30"/>
      <c r="H94" s="30"/>
      <c r="I94" s="223">
        <f t="shared" si="6"/>
        <v>0</v>
      </c>
      <c r="J94" s="30"/>
      <c r="K94" s="106"/>
    </row>
    <row r="95" spans="1:11" ht="15" customHeight="1">
      <c r="A95" s="158"/>
      <c r="B95" s="142" t="s">
        <v>78</v>
      </c>
      <c r="C95" s="156"/>
      <c r="D95" s="30"/>
      <c r="F95" s="30"/>
      <c r="H95" s="30"/>
      <c r="I95" s="223">
        <f t="shared" si="6"/>
        <v>0</v>
      </c>
      <c r="J95" s="31"/>
      <c r="K95" s="106"/>
    </row>
    <row r="96" spans="1:11" ht="15" customHeight="1">
      <c r="A96" s="158"/>
      <c r="B96" s="142" t="s">
        <v>97</v>
      </c>
      <c r="C96" s="156"/>
      <c r="D96" s="30"/>
      <c r="F96" s="30"/>
      <c r="H96" s="30"/>
      <c r="I96" s="223">
        <f t="shared" si="6"/>
        <v>0</v>
      </c>
      <c r="J96" s="30"/>
      <c r="K96" s="106"/>
    </row>
    <row r="97" spans="1:11" ht="15" customHeight="1">
      <c r="A97" s="158"/>
      <c r="B97" s="142" t="s">
        <v>80</v>
      </c>
      <c r="C97" s="156"/>
      <c r="D97" s="30"/>
      <c r="F97" s="30"/>
      <c r="H97" s="30"/>
      <c r="I97" s="223">
        <f t="shared" si="6"/>
        <v>0</v>
      </c>
      <c r="J97" s="30"/>
      <c r="K97" s="106"/>
    </row>
    <row r="98" spans="1:11" ht="15" customHeight="1" thickBot="1">
      <c r="A98" s="159"/>
      <c r="B98" s="167" t="s">
        <v>42</v>
      </c>
      <c r="C98" s="392" t="s">
        <v>226</v>
      </c>
      <c r="D98" s="30"/>
      <c r="F98" s="30"/>
      <c r="H98" s="30"/>
      <c r="I98" s="223">
        <f t="shared" si="6"/>
        <v>0</v>
      </c>
      <c r="J98" s="30"/>
      <c r="K98" s="112">
        <f>SUM(D92:H98)</f>
        <v>24</v>
      </c>
    </row>
    <row r="99" spans="1:11" ht="15" customHeight="1">
      <c r="A99" s="161">
        <v>14</v>
      </c>
      <c r="B99" s="146" t="s">
        <v>147</v>
      </c>
      <c r="C99" s="389" t="s">
        <v>212</v>
      </c>
      <c r="D99" s="34"/>
      <c r="E99" s="34"/>
      <c r="F99" s="34"/>
      <c r="G99" s="162">
        <v>3</v>
      </c>
      <c r="H99" s="182">
        <v>3</v>
      </c>
      <c r="I99" s="110">
        <f>SUM(D99:H99)</f>
        <v>6</v>
      </c>
      <c r="J99" s="162" t="s">
        <v>237</v>
      </c>
      <c r="K99" s="152"/>
    </row>
    <row r="100" spans="1:11" ht="15" customHeight="1">
      <c r="A100" s="158"/>
      <c r="B100" s="142" t="s">
        <v>76</v>
      </c>
      <c r="C100" s="156" t="s">
        <v>225</v>
      </c>
      <c r="D100" s="30"/>
      <c r="E100" s="30"/>
      <c r="F100" s="30">
        <v>5</v>
      </c>
      <c r="H100" s="183"/>
      <c r="I100" s="111">
        <f t="shared" ref="I100:I105" si="7">SUM(D100:H100)</f>
        <v>5</v>
      </c>
      <c r="J100" s="29" t="s">
        <v>148</v>
      </c>
      <c r="K100" s="154"/>
    </row>
    <row r="101" spans="1:11" ht="15" customHeight="1">
      <c r="A101" s="158"/>
      <c r="B101" s="142" t="s">
        <v>77</v>
      </c>
      <c r="C101" s="156"/>
      <c r="D101" s="30"/>
      <c r="E101" s="30">
        <v>2</v>
      </c>
      <c r="F101" s="30">
        <v>2</v>
      </c>
      <c r="H101" s="183"/>
      <c r="I101" s="111">
        <f t="shared" si="7"/>
        <v>4</v>
      </c>
      <c r="J101" s="29" t="s">
        <v>238</v>
      </c>
      <c r="K101" s="154"/>
    </row>
    <row r="102" spans="1:11" ht="15" customHeight="1">
      <c r="A102" s="158"/>
      <c r="B102" s="142" t="s">
        <v>78</v>
      </c>
      <c r="C102" s="156"/>
      <c r="D102" s="30"/>
      <c r="E102" s="30"/>
      <c r="F102" s="30"/>
      <c r="H102" s="183"/>
      <c r="I102" s="111">
        <f t="shared" si="7"/>
        <v>0</v>
      </c>
      <c r="K102" s="154"/>
    </row>
    <row r="103" spans="1:11" ht="15" customHeight="1">
      <c r="A103" s="158"/>
      <c r="B103" s="142" t="s">
        <v>97</v>
      </c>
      <c r="C103" s="156"/>
      <c r="D103" s="30"/>
      <c r="E103" s="30"/>
      <c r="F103" s="30"/>
      <c r="H103" s="183"/>
      <c r="I103" s="111">
        <f t="shared" si="7"/>
        <v>0</v>
      </c>
      <c r="K103" s="154"/>
    </row>
    <row r="104" spans="1:11" ht="15" customHeight="1">
      <c r="A104" s="158"/>
      <c r="B104" s="142" t="s">
        <v>80</v>
      </c>
      <c r="C104" s="156"/>
      <c r="D104" s="30"/>
      <c r="E104" s="30"/>
      <c r="F104" s="30"/>
      <c r="H104" s="183"/>
      <c r="I104" s="111">
        <f t="shared" si="7"/>
        <v>0</v>
      </c>
      <c r="K104" s="154"/>
    </row>
    <row r="105" spans="1:11" ht="15" customHeight="1" thickBot="1">
      <c r="A105" s="166"/>
      <c r="B105" s="167" t="s">
        <v>42</v>
      </c>
      <c r="C105" s="392" t="s">
        <v>226</v>
      </c>
      <c r="D105" s="30"/>
      <c r="E105" s="30"/>
      <c r="F105" s="30"/>
      <c r="H105" s="183"/>
      <c r="I105" s="189">
        <f t="shared" si="7"/>
        <v>0</v>
      </c>
      <c r="K105" s="154">
        <f>SUM(D99:H105)</f>
        <v>15</v>
      </c>
    </row>
    <row r="106" spans="1:11" ht="15" customHeight="1" thickBot="1">
      <c r="A106" s="322" t="s">
        <v>10</v>
      </c>
      <c r="B106" s="323"/>
      <c r="C106" s="323"/>
      <c r="D106" s="173">
        <f>SUM(D8:D105)</f>
        <v>70</v>
      </c>
      <c r="E106" s="173">
        <f>SUM(E8:E105)</f>
        <v>70</v>
      </c>
      <c r="F106" s="173">
        <f t="shared" ref="E106:H106" si="8">SUM(F8:F105)</f>
        <v>70</v>
      </c>
      <c r="G106" s="173">
        <f t="shared" si="8"/>
        <v>70</v>
      </c>
      <c r="H106" s="173">
        <f t="shared" si="8"/>
        <v>35</v>
      </c>
      <c r="I106" s="372">
        <v>315</v>
      </c>
      <c r="J106" s="174" t="s">
        <v>10</v>
      </c>
      <c r="K106" s="190">
        <v>315</v>
      </c>
    </row>
    <row r="108" spans="1:11" ht="15" customHeight="1">
      <c r="E108" s="327"/>
      <c r="F108" s="327"/>
      <c r="G108" s="327"/>
      <c r="H108" s="327"/>
      <c r="I108" s="327"/>
      <c r="J108" s="327"/>
    </row>
  </sheetData>
  <autoFilter ref="A7:K106" xr:uid="{00000000-0009-0000-0000-000003000000}">
    <filterColumn colId="1" showButton="0"/>
    <filterColumn colId="4">
      <filters blank="1">
        <filter val="12"/>
        <filter val="2"/>
        <filter val="4"/>
        <filter val="6"/>
        <filter val="70"/>
      </filters>
    </filterColumn>
    <filterColumn colId="8">
      <filters blank="1">
        <filter val="0"/>
        <filter val="18"/>
        <filter val="2"/>
        <filter val="20"/>
        <filter val="24"/>
        <filter val="25"/>
        <filter val="3"/>
        <filter val="350"/>
        <filter val="4"/>
        <filter val="6"/>
      </filters>
    </filterColumn>
  </autoFilter>
  <mergeCells count="22">
    <mergeCell ref="E108:J108"/>
    <mergeCell ref="A1:K1"/>
    <mergeCell ref="A2:K2"/>
    <mergeCell ref="A4:B4"/>
    <mergeCell ref="A5:B5"/>
    <mergeCell ref="C5:D5"/>
    <mergeCell ref="A3:K3"/>
    <mergeCell ref="K6:K7"/>
    <mergeCell ref="J6:J7"/>
    <mergeCell ref="A6:A7"/>
    <mergeCell ref="A49:A54"/>
    <mergeCell ref="A55:A61"/>
    <mergeCell ref="A8:A14"/>
    <mergeCell ref="B6:C7"/>
    <mergeCell ref="D6:H6"/>
    <mergeCell ref="I6:I7"/>
    <mergeCell ref="A106:C106"/>
    <mergeCell ref="A15:A21"/>
    <mergeCell ref="A22:A27"/>
    <mergeCell ref="A28:A34"/>
    <mergeCell ref="A42:A48"/>
    <mergeCell ref="A35:A41"/>
  </mergeCells>
  <conditionalFormatting sqref="K64 K15:K16 I44 K44 I69:K69 I8:K8 K12 J13:K14 J9:K11 J17:K21 I9:I21 J63:K63 J65:K68 I63:I68 I70:I77 J8:J9 I22:K43 I45:K62">
    <cfRule type="cellIs" dxfId="5" priority="7" operator="between">
      <formula>0</formula>
      <formula>0</formula>
    </cfRule>
  </conditionalFormatting>
  <conditionalFormatting sqref="J93 J79">
    <cfRule type="cellIs" dxfId="4" priority="6" operator="between">
      <formula>0</formula>
      <formula>0</formula>
    </cfRule>
  </conditionalFormatting>
  <conditionalFormatting sqref="K75:K77">
    <cfRule type="cellIs" dxfId="3" priority="5" operator="between">
      <formula>0</formula>
      <formula>0</formula>
    </cfRule>
  </conditionalFormatting>
  <conditionalFormatting sqref="K84">
    <cfRule type="cellIs" dxfId="2" priority="4" operator="between">
      <formula>0</formula>
      <formula>0</formula>
    </cfRule>
  </conditionalFormatting>
  <conditionalFormatting sqref="K91">
    <cfRule type="cellIs" dxfId="1" priority="3" operator="between">
      <formula>0</formula>
      <formula>0</formula>
    </cfRule>
  </conditionalFormatting>
  <conditionalFormatting sqref="K98">
    <cfRule type="cellIs" dxfId="0" priority="2" operator="between">
      <formula>0</formula>
      <formula>0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65" orientation="portrait" horizontalDpi="360" verticalDpi="36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view="pageBreakPreview" topLeftCell="A7" zoomScale="120" zoomScaleNormal="100" zoomScaleSheetLayoutView="120" workbookViewId="0">
      <selection activeCell="H15" sqref="H15"/>
    </sheetView>
  </sheetViews>
  <sheetFormatPr baseColWidth="10" defaultRowHeight="12.75"/>
  <cols>
    <col min="1" max="1" width="5.42578125" customWidth="1"/>
    <col min="2" max="2" width="22.140625" customWidth="1"/>
    <col min="3" max="3" width="20.42578125" customWidth="1"/>
    <col min="4" max="4" width="29.5703125" customWidth="1"/>
    <col min="5" max="5" width="22.140625" customWidth="1"/>
    <col min="6" max="6" width="16.28515625" customWidth="1"/>
  </cols>
  <sheetData>
    <row r="1" spans="1:7">
      <c r="A1" s="308" t="s">
        <v>60</v>
      </c>
      <c r="B1" s="308"/>
      <c r="C1" s="308"/>
      <c r="D1" s="308"/>
      <c r="E1" s="308"/>
      <c r="F1" s="308"/>
    </row>
    <row r="2" spans="1:7" ht="33.75" customHeight="1">
      <c r="A2" s="309" t="s">
        <v>134</v>
      </c>
      <c r="B2" s="310"/>
      <c r="C2" s="310"/>
      <c r="D2" s="310"/>
      <c r="E2" s="310"/>
      <c r="F2" s="310"/>
    </row>
    <row r="3" spans="1:7" ht="15">
      <c r="A3" s="2"/>
      <c r="B3" s="2"/>
      <c r="C3" s="2"/>
      <c r="D3" s="2"/>
      <c r="E3" s="2"/>
      <c r="F3" s="2"/>
    </row>
    <row r="4" spans="1:7">
      <c r="A4" s="6"/>
      <c r="B4" s="6"/>
      <c r="C4" s="6"/>
      <c r="D4" s="6"/>
      <c r="E4" s="6"/>
      <c r="F4" s="6"/>
    </row>
    <row r="5" spans="1:7">
      <c r="A5" s="4" t="s">
        <v>35</v>
      </c>
      <c r="B5" s="175" t="s">
        <v>194</v>
      </c>
      <c r="C5" s="176" t="s">
        <v>41</v>
      </c>
      <c r="D5" s="6"/>
      <c r="E5" s="6"/>
      <c r="F5" s="6"/>
    </row>
    <row r="6" spans="1:7">
      <c r="A6" s="4" t="s">
        <v>43</v>
      </c>
      <c r="B6" s="319" t="s">
        <v>195</v>
      </c>
      <c r="C6" s="319"/>
      <c r="D6" s="6"/>
      <c r="E6" s="6"/>
      <c r="F6" s="6"/>
    </row>
    <row r="7" spans="1:7">
      <c r="A7" s="6"/>
      <c r="B7" s="6"/>
      <c r="C7" s="6"/>
      <c r="D7" s="6"/>
      <c r="E7" s="6"/>
      <c r="F7" s="6"/>
    </row>
    <row r="8" spans="1:7" ht="13.5" thickBot="1">
      <c r="A8" s="5" t="s">
        <v>14</v>
      </c>
    </row>
    <row r="9" spans="1:7" ht="13.5" thickTop="1">
      <c r="A9" s="313" t="s">
        <v>26</v>
      </c>
      <c r="B9" s="315" t="s">
        <v>126</v>
      </c>
      <c r="C9" s="315" t="s">
        <v>32</v>
      </c>
      <c r="D9" s="315" t="s">
        <v>33</v>
      </c>
      <c r="E9" s="315" t="s">
        <v>34</v>
      </c>
      <c r="F9" s="317" t="s">
        <v>15</v>
      </c>
    </row>
    <row r="10" spans="1:7" ht="18.75" customHeight="1">
      <c r="A10" s="314"/>
      <c r="B10" s="316"/>
      <c r="C10" s="316"/>
      <c r="D10" s="316"/>
      <c r="E10" s="316"/>
      <c r="F10" s="318"/>
    </row>
    <row r="11" spans="1:7">
      <c r="A11" s="8"/>
      <c r="B11" s="42"/>
      <c r="C11" s="42"/>
      <c r="D11" s="237"/>
      <c r="E11" s="238"/>
      <c r="F11" s="238"/>
      <c r="G11" s="239"/>
    </row>
    <row r="12" spans="1:7">
      <c r="A12" s="8"/>
      <c r="B12" s="42"/>
      <c r="C12" s="42"/>
      <c r="D12" s="42"/>
      <c r="E12" s="41"/>
      <c r="F12" s="43"/>
    </row>
    <row r="13" spans="1:7">
      <c r="A13" s="8"/>
      <c r="B13" s="42"/>
      <c r="C13" s="42"/>
      <c r="D13" s="42"/>
      <c r="E13" s="41"/>
      <c r="F13" s="43"/>
    </row>
    <row r="14" spans="1:7">
      <c r="A14" s="8"/>
      <c r="B14" s="42"/>
      <c r="C14" s="42"/>
      <c r="D14" s="42"/>
      <c r="E14" s="42"/>
      <c r="F14" s="43"/>
    </row>
    <row r="15" spans="1:7">
      <c r="A15" s="8"/>
      <c r="B15" s="42"/>
      <c r="C15" s="42"/>
      <c r="D15" s="42"/>
      <c r="E15" s="42"/>
      <c r="F15" s="43"/>
    </row>
    <row r="16" spans="1:7">
      <c r="A16" s="8"/>
      <c r="B16" s="42"/>
      <c r="C16" s="42"/>
      <c r="D16" s="42"/>
      <c r="E16" s="42"/>
      <c r="F16" s="43"/>
    </row>
    <row r="17" spans="1:10" ht="13.5" thickBot="1">
      <c r="A17" s="311"/>
      <c r="B17" s="312"/>
      <c r="C17" s="312"/>
      <c r="D17" s="21"/>
      <c r="E17" s="10" t="s">
        <v>36</v>
      </c>
      <c r="F17" s="9">
        <v>0</v>
      </c>
    </row>
    <row r="18" spans="1:10" ht="13.5" thickTop="1"/>
    <row r="19" spans="1:10">
      <c r="D19" s="84"/>
    </row>
    <row r="22" spans="1:10">
      <c r="A22" s="320" t="s">
        <v>45</v>
      </c>
      <c r="B22" s="320"/>
      <c r="C22" s="320" t="s">
        <v>48</v>
      </c>
      <c r="D22" s="320"/>
      <c r="E22" s="320"/>
      <c r="F22" s="16" t="s">
        <v>48</v>
      </c>
      <c r="G22" s="13"/>
      <c r="H22" s="13"/>
      <c r="I22" s="13"/>
      <c r="J22" s="13"/>
    </row>
    <row r="23" spans="1:10">
      <c r="A23" s="321" t="s">
        <v>46</v>
      </c>
      <c r="B23" s="321"/>
      <c r="C23" s="321" t="s">
        <v>47</v>
      </c>
      <c r="D23" s="321"/>
      <c r="E23" s="321"/>
      <c r="F23" s="14" t="s">
        <v>47</v>
      </c>
      <c r="G23" s="15"/>
      <c r="H23" s="15"/>
      <c r="I23" s="15"/>
      <c r="J23" s="15"/>
    </row>
  </sheetData>
  <mergeCells count="15">
    <mergeCell ref="C22:E22"/>
    <mergeCell ref="C23:E23"/>
    <mergeCell ref="A22:B22"/>
    <mergeCell ref="A23:B23"/>
    <mergeCell ref="E9:E10"/>
    <mergeCell ref="D11:G11"/>
    <mergeCell ref="A1:F1"/>
    <mergeCell ref="A2:F2"/>
    <mergeCell ref="A17:C17"/>
    <mergeCell ref="A9:A10"/>
    <mergeCell ref="B9:B10"/>
    <mergeCell ref="C9:C10"/>
    <mergeCell ref="D9:D10"/>
    <mergeCell ref="F9:F10"/>
    <mergeCell ref="B6:C6"/>
  </mergeCells>
  <phoneticPr fontId="4" type="noConversion"/>
  <printOptions horizontalCentered="1"/>
  <pageMargins left="0.78740157480314965" right="0.78740157480314965" top="0.75" bottom="0.98425196850393704" header="0" footer="0"/>
  <pageSetup paperSize="9" scale="10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view="pageBreakPreview" topLeftCell="A19" zoomScale="120" zoomScaleNormal="100" zoomScaleSheetLayoutView="120" workbookViewId="0">
      <selection activeCell="L24" sqref="L24"/>
    </sheetView>
  </sheetViews>
  <sheetFormatPr baseColWidth="10" defaultRowHeight="12.75"/>
  <cols>
    <col min="1" max="1" width="46.28515625" customWidth="1"/>
    <col min="2" max="2" width="6.5703125" customWidth="1"/>
    <col min="3" max="3" width="2.28515625" customWidth="1"/>
    <col min="4" max="6" width="3.5703125" customWidth="1"/>
  </cols>
  <sheetData>
    <row r="1" spans="1:7">
      <c r="A1" s="348" t="s">
        <v>59</v>
      </c>
      <c r="B1" s="348"/>
      <c r="C1" s="348"/>
      <c r="D1" s="348"/>
      <c r="E1" s="348"/>
      <c r="F1" s="348"/>
      <c r="G1" s="348"/>
    </row>
    <row r="2" spans="1:7" ht="15">
      <c r="A2" s="310" t="s">
        <v>127</v>
      </c>
      <c r="B2" s="310"/>
      <c r="C2" s="310"/>
      <c r="D2" s="310"/>
      <c r="E2" s="310"/>
      <c r="F2" s="310"/>
      <c r="G2" s="310"/>
    </row>
    <row r="3" spans="1:7" ht="15">
      <c r="A3" s="310" t="s">
        <v>128</v>
      </c>
      <c r="B3" s="310"/>
      <c r="C3" s="310"/>
      <c r="D3" s="310"/>
      <c r="E3" s="310"/>
      <c r="F3" s="310"/>
      <c r="G3" s="310"/>
    </row>
    <row r="4" spans="1:7" ht="10.5" customHeight="1">
      <c r="A4" s="352"/>
      <c r="B4" s="352"/>
      <c r="C4" s="352"/>
      <c r="D4" s="352"/>
      <c r="E4" s="352"/>
      <c r="F4" s="352"/>
      <c r="G4" s="352"/>
    </row>
    <row r="5" spans="1:7">
      <c r="A5" s="5" t="s">
        <v>13</v>
      </c>
      <c r="B5" s="82">
        <f>SUM(B6:B8)</f>
        <v>315</v>
      </c>
      <c r="C5" s="6"/>
      <c r="D5" t="s">
        <v>30</v>
      </c>
    </row>
    <row r="6" spans="1:7">
      <c r="A6" s="7" t="s">
        <v>27</v>
      </c>
      <c r="B6" s="83">
        <v>12</v>
      </c>
      <c r="C6" s="6"/>
      <c r="D6" s="4" t="s">
        <v>50</v>
      </c>
    </row>
    <row r="7" spans="1:7">
      <c r="A7" s="7" t="s">
        <v>29</v>
      </c>
      <c r="B7" s="83">
        <v>0</v>
      </c>
      <c r="C7" s="6"/>
      <c r="D7" s="4" t="s">
        <v>51</v>
      </c>
    </row>
    <row r="8" spans="1:7">
      <c r="A8" s="7" t="s">
        <v>28</v>
      </c>
      <c r="B8" s="83">
        <v>303</v>
      </c>
      <c r="C8" s="6"/>
      <c r="D8" s="4" t="s">
        <v>52</v>
      </c>
    </row>
    <row r="9" spans="1:7">
      <c r="B9" s="6"/>
      <c r="C9" s="6"/>
    </row>
    <row r="10" spans="1:7">
      <c r="A10" s="113" t="s">
        <v>135</v>
      </c>
      <c r="B10" s="6"/>
      <c r="C10" s="6"/>
    </row>
    <row r="11" spans="1:7">
      <c r="A11" s="351"/>
      <c r="B11" s="351"/>
      <c r="C11" s="351"/>
      <c r="D11" s="351"/>
      <c r="E11" s="351"/>
      <c r="F11" s="351"/>
      <c r="G11" s="351"/>
    </row>
    <row r="12" spans="1:7" ht="12.75" customHeight="1">
      <c r="A12" s="79" t="s">
        <v>4</v>
      </c>
      <c r="B12" s="81">
        <f>'ANEXO 2'!S9</f>
        <v>45</v>
      </c>
      <c r="C12" s="19"/>
      <c r="D12" s="32" t="s">
        <v>87</v>
      </c>
      <c r="E12" s="17"/>
      <c r="F12" s="6"/>
      <c r="G12" s="6"/>
    </row>
    <row r="13" spans="1:7" ht="12.75" customHeight="1">
      <c r="A13" s="79" t="s">
        <v>5</v>
      </c>
      <c r="B13" s="81">
        <f>'ANEXO 2'!S10</f>
        <v>45</v>
      </c>
      <c r="C13" s="19"/>
      <c r="D13" s="32" t="s">
        <v>88</v>
      </c>
      <c r="E13" s="17"/>
      <c r="F13" s="6"/>
      <c r="G13" s="6"/>
    </row>
    <row r="14" spans="1:7" ht="12.75" customHeight="1">
      <c r="A14" s="80" t="s">
        <v>53</v>
      </c>
      <c r="B14" s="81">
        <f>'ANEXO 2'!S11</f>
        <v>18</v>
      </c>
      <c r="C14" s="19"/>
      <c r="D14" s="32" t="s">
        <v>89</v>
      </c>
      <c r="E14" s="17"/>
      <c r="F14" s="6"/>
      <c r="G14" s="6"/>
    </row>
    <row r="15" spans="1:7" ht="12.75" customHeight="1">
      <c r="A15" s="79" t="s">
        <v>129</v>
      </c>
      <c r="B15" s="81">
        <f>'ANEXO 2'!S12</f>
        <v>27</v>
      </c>
      <c r="C15" s="19"/>
      <c r="D15" s="32" t="s">
        <v>90</v>
      </c>
      <c r="E15" s="17"/>
      <c r="F15" s="6"/>
      <c r="G15" s="6"/>
    </row>
    <row r="16" spans="1:7" ht="12.75" customHeight="1">
      <c r="A16" s="79" t="s">
        <v>99</v>
      </c>
      <c r="B16" s="81">
        <f>'ANEXO 2'!S13</f>
        <v>27</v>
      </c>
      <c r="C16" s="19"/>
      <c r="D16" s="32" t="s">
        <v>91</v>
      </c>
      <c r="E16" s="17"/>
      <c r="F16" s="6"/>
      <c r="G16" s="6"/>
    </row>
    <row r="17" spans="1:7" ht="12.75" customHeight="1">
      <c r="A17" s="80" t="s">
        <v>132</v>
      </c>
      <c r="B17" s="81">
        <f>'ANEXO 2'!S14</f>
        <v>27</v>
      </c>
      <c r="C17" s="19"/>
      <c r="D17" s="32" t="s">
        <v>92</v>
      </c>
      <c r="E17" s="17"/>
      <c r="F17" s="6"/>
      <c r="G17" s="6"/>
    </row>
    <row r="18" spans="1:7" ht="12.75" customHeight="1">
      <c r="A18" s="79" t="s">
        <v>6</v>
      </c>
      <c r="B18" s="81">
        <f>'ANEXO 2'!S15</f>
        <v>27</v>
      </c>
      <c r="C18" s="19"/>
      <c r="D18" s="177" t="s">
        <v>151</v>
      </c>
      <c r="E18" s="17"/>
      <c r="F18" s="6"/>
      <c r="G18" s="6"/>
    </row>
    <row r="19" spans="1:7" ht="12.75" customHeight="1">
      <c r="A19" s="80" t="s">
        <v>11</v>
      </c>
      <c r="B19" s="81">
        <f>'ANEXO 2'!S16</f>
        <v>18</v>
      </c>
      <c r="C19" s="19"/>
      <c r="D19" s="177" t="s">
        <v>93</v>
      </c>
      <c r="E19" s="18"/>
    </row>
    <row r="20" spans="1:7" ht="12.75" customHeight="1">
      <c r="A20" s="80" t="s">
        <v>130</v>
      </c>
      <c r="B20" s="81">
        <f>'ANEXO 2'!S17</f>
        <v>36</v>
      </c>
      <c r="C20" s="19"/>
      <c r="D20" s="177" t="s">
        <v>94</v>
      </c>
      <c r="E20" s="18"/>
    </row>
    <row r="21" spans="1:7" ht="12.75" customHeight="1">
      <c r="A21" s="80" t="s">
        <v>7</v>
      </c>
      <c r="B21" s="81">
        <f>'ANEXO 2'!S18</f>
        <v>27</v>
      </c>
      <c r="C21" s="19"/>
      <c r="D21" s="177" t="s">
        <v>95</v>
      </c>
      <c r="E21" s="18"/>
    </row>
    <row r="22" spans="1:7">
      <c r="A22" s="80" t="s">
        <v>54</v>
      </c>
      <c r="B22" s="81">
        <f>'ANEXO 2'!S19</f>
        <v>18</v>
      </c>
      <c r="C22" s="19"/>
      <c r="D22" s="177" t="s">
        <v>96</v>
      </c>
    </row>
    <row r="23" spans="1:7">
      <c r="A23" s="80"/>
      <c r="B23" s="81"/>
      <c r="C23" s="19"/>
      <c r="D23" s="177" t="s">
        <v>152</v>
      </c>
      <c r="E23" t="s">
        <v>150</v>
      </c>
    </row>
    <row r="24" spans="1:7">
      <c r="B24" s="6"/>
      <c r="C24" s="6"/>
    </row>
    <row r="25" spans="1:7">
      <c r="A25" s="5" t="s">
        <v>10</v>
      </c>
      <c r="B25" s="138">
        <v>315</v>
      </c>
      <c r="C25" s="6"/>
      <c r="D25" s="3" t="s">
        <v>31</v>
      </c>
    </row>
    <row r="26" spans="1:7">
      <c r="B26" s="6"/>
      <c r="C26" s="6"/>
    </row>
    <row r="27" spans="1:7">
      <c r="B27" s="6"/>
      <c r="C27" s="6"/>
    </row>
    <row r="28" spans="1:7" ht="14.25">
      <c r="A28" s="114"/>
      <c r="B28" s="6"/>
      <c r="C28" s="6"/>
    </row>
    <row r="29" spans="1:7">
      <c r="B29" s="6"/>
      <c r="C29" s="6"/>
    </row>
    <row r="30" spans="1:7">
      <c r="B30" s="6"/>
      <c r="C30" s="6"/>
    </row>
    <row r="32" spans="1:7" s="1" customFormat="1" ht="11.25">
      <c r="A32" s="78" t="s">
        <v>45</v>
      </c>
      <c r="B32" s="78"/>
      <c r="E32" s="349"/>
      <c r="F32" s="349"/>
      <c r="G32" s="349"/>
    </row>
    <row r="33" spans="1:7" s="1" customFormat="1" ht="11.25">
      <c r="A33" s="22" t="s">
        <v>46</v>
      </c>
      <c r="B33" s="22"/>
      <c r="E33" s="350"/>
      <c r="F33" s="350"/>
      <c r="G33" s="350"/>
    </row>
  </sheetData>
  <mergeCells count="7">
    <mergeCell ref="A1:G1"/>
    <mergeCell ref="E32:G32"/>
    <mergeCell ref="E33:G33"/>
    <mergeCell ref="A11:G11"/>
    <mergeCell ref="A2:G2"/>
    <mergeCell ref="A3:G3"/>
    <mergeCell ref="A4:G4"/>
  </mergeCells>
  <phoneticPr fontId="4" type="noConversion"/>
  <pageMargins left="0.75" right="0.27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9"/>
  <sheetViews>
    <sheetView topLeftCell="A11" zoomScale="90" zoomScaleNormal="90" workbookViewId="0">
      <selection activeCell="L19" sqref="L19"/>
    </sheetView>
  </sheetViews>
  <sheetFormatPr baseColWidth="10" defaultRowHeight="12.75"/>
  <cols>
    <col min="1" max="1" width="5.42578125" customWidth="1"/>
    <col min="2" max="2" width="40.7109375" customWidth="1"/>
    <col min="3" max="7" width="11.28515625" customWidth="1"/>
  </cols>
  <sheetData>
    <row r="1" spans="1:7">
      <c r="A1" s="308"/>
      <c r="B1" s="308"/>
      <c r="C1" s="308"/>
      <c r="D1" s="308"/>
      <c r="E1" s="308"/>
      <c r="F1" s="308"/>
      <c r="G1" s="308"/>
    </row>
    <row r="2" spans="1:7" ht="15.75">
      <c r="A2" s="356" t="s">
        <v>196</v>
      </c>
      <c r="B2" s="356"/>
      <c r="C2" s="356"/>
      <c r="D2" s="356"/>
      <c r="E2" s="356"/>
      <c r="F2" s="356"/>
      <c r="G2" s="356"/>
    </row>
    <row r="3" spans="1:7">
      <c r="A3" s="6"/>
      <c r="B3" s="6"/>
      <c r="C3" s="6"/>
      <c r="D3" s="6"/>
      <c r="E3" s="6"/>
      <c r="F3" s="6"/>
      <c r="G3" s="6"/>
    </row>
    <row r="4" spans="1:7">
      <c r="A4" s="4" t="s">
        <v>35</v>
      </c>
      <c r="B4" s="140" t="s">
        <v>194</v>
      </c>
      <c r="C4" s="4" t="s">
        <v>41</v>
      </c>
      <c r="D4" s="6"/>
      <c r="E4" s="6"/>
      <c r="F4" s="6"/>
      <c r="G4" s="6"/>
    </row>
    <row r="5" spans="1:7">
      <c r="A5" s="4" t="s">
        <v>43</v>
      </c>
      <c r="B5" s="141" t="s">
        <v>156</v>
      </c>
      <c r="C5" s="4" t="s">
        <v>41</v>
      </c>
      <c r="D5" s="6"/>
      <c r="E5" s="6"/>
      <c r="F5" s="6"/>
      <c r="G5" s="6"/>
    </row>
    <row r="6" spans="1:7" ht="14.25">
      <c r="A6" s="6"/>
      <c r="B6" s="6"/>
      <c r="C6" s="127">
        <v>2</v>
      </c>
      <c r="D6" s="6"/>
      <c r="E6" s="6"/>
      <c r="F6" s="6"/>
      <c r="G6" s="6"/>
    </row>
    <row r="7" spans="1:7" ht="13.5" thickBot="1">
      <c r="A7" s="5"/>
    </row>
    <row r="8" spans="1:7" ht="13.5" customHeight="1">
      <c r="A8" s="357" t="s">
        <v>26</v>
      </c>
      <c r="B8" s="359" t="s">
        <v>61</v>
      </c>
      <c r="C8" s="353" t="s">
        <v>67</v>
      </c>
      <c r="D8" s="354"/>
      <c r="E8" s="354"/>
      <c r="F8" s="354"/>
      <c r="G8" s="355"/>
    </row>
    <row r="9" spans="1:7">
      <c r="A9" s="358"/>
      <c r="B9" s="360"/>
      <c r="C9" s="116" t="s">
        <v>62</v>
      </c>
      <c r="D9" s="115" t="s">
        <v>63</v>
      </c>
      <c r="E9" s="115" t="s">
        <v>64</v>
      </c>
      <c r="F9" s="115" t="s">
        <v>65</v>
      </c>
      <c r="G9" s="86" t="s">
        <v>66</v>
      </c>
    </row>
    <row r="10" spans="1:7" ht="14.25">
      <c r="A10" s="87">
        <v>1</v>
      </c>
      <c r="B10" s="125" t="s">
        <v>4</v>
      </c>
      <c r="C10" s="127">
        <v>5</v>
      </c>
      <c r="D10" s="88">
        <v>5</v>
      </c>
      <c r="E10" s="88">
        <v>5</v>
      </c>
      <c r="F10" s="88">
        <v>5</v>
      </c>
      <c r="G10" s="128">
        <v>5</v>
      </c>
    </row>
    <row r="11" spans="1:7" ht="14.25">
      <c r="A11" s="87">
        <f>1+A10</f>
        <v>2</v>
      </c>
      <c r="B11" s="125" t="s">
        <v>5</v>
      </c>
      <c r="C11" s="127">
        <v>5</v>
      </c>
      <c r="D11" s="88">
        <v>5</v>
      </c>
      <c r="E11" s="88">
        <v>5</v>
      </c>
      <c r="F11" s="88">
        <v>5</v>
      </c>
      <c r="G11" s="128">
        <v>5</v>
      </c>
    </row>
    <row r="12" spans="1:7" ht="14.25">
      <c r="A12" s="87">
        <f>1+A11</f>
        <v>3</v>
      </c>
      <c r="B12" s="126" t="s">
        <v>53</v>
      </c>
      <c r="C12" s="127">
        <v>2</v>
      </c>
      <c r="D12" s="88">
        <v>2</v>
      </c>
      <c r="E12" s="88">
        <v>2</v>
      </c>
      <c r="F12" s="88">
        <v>2</v>
      </c>
      <c r="G12" s="128">
        <v>2</v>
      </c>
    </row>
    <row r="13" spans="1:7" ht="14.25">
      <c r="A13" s="87">
        <v>4</v>
      </c>
      <c r="B13" s="125" t="s">
        <v>129</v>
      </c>
      <c r="C13" s="127">
        <v>3</v>
      </c>
      <c r="D13" s="88">
        <v>3</v>
      </c>
      <c r="E13" s="88">
        <v>3</v>
      </c>
      <c r="F13" s="88">
        <v>3</v>
      </c>
      <c r="G13" s="128">
        <v>3</v>
      </c>
    </row>
    <row r="14" spans="1:7" ht="14.25">
      <c r="A14" s="87">
        <v>5</v>
      </c>
      <c r="B14" s="125" t="s">
        <v>99</v>
      </c>
      <c r="C14" s="127">
        <v>3</v>
      </c>
      <c r="D14" s="88">
        <v>3</v>
      </c>
      <c r="E14" s="88">
        <v>3</v>
      </c>
      <c r="F14" s="88">
        <v>3</v>
      </c>
      <c r="G14" s="128">
        <v>3</v>
      </c>
    </row>
    <row r="15" spans="1:7" ht="14.25">
      <c r="A15" s="87">
        <v>6</v>
      </c>
      <c r="B15" s="126" t="s">
        <v>132</v>
      </c>
      <c r="C15" s="127">
        <v>3</v>
      </c>
      <c r="D15" s="88">
        <v>3</v>
      </c>
      <c r="E15" s="88">
        <v>3</v>
      </c>
      <c r="F15" s="88">
        <v>3</v>
      </c>
      <c r="G15" s="128">
        <v>3</v>
      </c>
    </row>
    <row r="16" spans="1:7" ht="15" customHeight="1">
      <c r="A16" s="87">
        <v>7</v>
      </c>
      <c r="B16" s="125" t="s">
        <v>6</v>
      </c>
      <c r="C16" s="127">
        <v>3</v>
      </c>
      <c r="D16" s="88">
        <v>3</v>
      </c>
      <c r="E16" s="88">
        <v>3</v>
      </c>
      <c r="F16" s="88">
        <v>3</v>
      </c>
      <c r="G16" s="128">
        <v>3</v>
      </c>
    </row>
    <row r="17" spans="1:11" ht="14.25">
      <c r="A17" s="89">
        <v>8</v>
      </c>
      <c r="B17" s="126" t="s">
        <v>11</v>
      </c>
      <c r="C17" s="129">
        <v>2</v>
      </c>
      <c r="D17" s="90">
        <v>2</v>
      </c>
      <c r="E17" s="90">
        <v>2</v>
      </c>
      <c r="F17" s="90">
        <v>2</v>
      </c>
      <c r="G17" s="130">
        <v>2</v>
      </c>
    </row>
    <row r="18" spans="1:11" ht="14.25">
      <c r="A18" s="89">
        <v>9</v>
      </c>
      <c r="B18" s="126" t="s">
        <v>130</v>
      </c>
      <c r="C18" s="129">
        <v>4</v>
      </c>
      <c r="D18" s="90">
        <v>4</v>
      </c>
      <c r="E18" s="90">
        <v>4</v>
      </c>
      <c r="F18" s="90">
        <v>4</v>
      </c>
      <c r="G18" s="130">
        <v>4</v>
      </c>
    </row>
    <row r="19" spans="1:11" ht="14.25">
      <c r="A19" s="89">
        <v>10</v>
      </c>
      <c r="B19" s="126" t="s">
        <v>7</v>
      </c>
      <c r="C19" s="129">
        <v>3</v>
      </c>
      <c r="D19" s="90">
        <v>3</v>
      </c>
      <c r="E19" s="90">
        <v>3</v>
      </c>
      <c r="F19" s="90">
        <v>3</v>
      </c>
      <c r="G19" s="130">
        <v>3</v>
      </c>
    </row>
    <row r="20" spans="1:11" ht="14.25">
      <c r="A20" s="89">
        <v>11</v>
      </c>
      <c r="B20" s="126" t="s">
        <v>54</v>
      </c>
      <c r="C20" s="129">
        <v>2</v>
      </c>
      <c r="D20" s="90">
        <v>2</v>
      </c>
      <c r="E20" s="90">
        <v>2</v>
      </c>
      <c r="F20" s="90">
        <v>2</v>
      </c>
      <c r="G20" s="130">
        <v>2</v>
      </c>
    </row>
    <row r="21" spans="1:11" ht="15" thickBot="1">
      <c r="A21" s="91"/>
      <c r="B21" s="134" t="s">
        <v>136</v>
      </c>
      <c r="C21" s="131">
        <f>SUM(C10:C20)</f>
        <v>35</v>
      </c>
      <c r="D21" s="132">
        <f>SUM(D10:D20)</f>
        <v>35</v>
      </c>
      <c r="E21" s="132">
        <f>SUM(E10:E20)</f>
        <v>35</v>
      </c>
      <c r="F21" s="132">
        <f>SUM(F10:F20)</f>
        <v>35</v>
      </c>
      <c r="G21" s="133">
        <f>SUM(G10:G20)</f>
        <v>35</v>
      </c>
    </row>
    <row r="22" spans="1:11">
      <c r="A22" s="23"/>
      <c r="B22" s="23"/>
      <c r="C22" s="23"/>
      <c r="D22" s="23"/>
    </row>
    <row r="23" spans="1:11">
      <c r="A23" s="23"/>
      <c r="B23" s="23"/>
      <c r="C23" s="84" t="s">
        <v>227</v>
      </c>
      <c r="E23" s="84"/>
    </row>
    <row r="24" spans="1:11">
      <c r="A24" s="23"/>
      <c r="B24" s="23"/>
      <c r="C24" s="23"/>
      <c r="D24" s="24"/>
      <c r="E24" s="12"/>
    </row>
    <row r="25" spans="1:11">
      <c r="A25" s="23"/>
      <c r="B25" s="23"/>
      <c r="C25" s="23"/>
      <c r="D25" s="24"/>
      <c r="E25" s="12"/>
    </row>
    <row r="28" spans="1:11">
      <c r="A28" s="320" t="s">
        <v>45</v>
      </c>
      <c r="B28" s="320"/>
      <c r="C28" s="320"/>
      <c r="D28" s="320"/>
      <c r="E28" s="320"/>
      <c r="F28" s="320"/>
      <c r="G28" s="16" t="s">
        <v>48</v>
      </c>
      <c r="H28" s="13"/>
      <c r="I28" s="13"/>
      <c r="J28" s="13"/>
      <c r="K28" s="13"/>
    </row>
    <row r="29" spans="1:11">
      <c r="A29" s="350" t="s">
        <v>46</v>
      </c>
      <c r="B29" s="350"/>
      <c r="C29" s="350"/>
      <c r="D29" s="350"/>
      <c r="E29" s="350"/>
      <c r="F29" s="350"/>
      <c r="G29" s="22" t="s">
        <v>47</v>
      </c>
      <c r="H29" s="15"/>
      <c r="I29" s="15"/>
      <c r="J29" s="15"/>
      <c r="K29" s="15"/>
    </row>
  </sheetData>
  <mergeCells count="9">
    <mergeCell ref="A1:G1"/>
    <mergeCell ref="A28:B28"/>
    <mergeCell ref="C28:F28"/>
    <mergeCell ref="A29:B29"/>
    <mergeCell ref="C29:F29"/>
    <mergeCell ref="C8:G8"/>
    <mergeCell ref="A2:G2"/>
    <mergeCell ref="A8:A9"/>
    <mergeCell ref="B8:B9"/>
  </mergeCells>
  <pageMargins left="0.7" right="0.7" top="0.75" bottom="0.75" header="0.3" footer="0.3"/>
  <pageSetup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10"/>
  <sheetViews>
    <sheetView showGridLines="0" workbookViewId="0">
      <selection activeCell="M11" sqref="M11"/>
    </sheetView>
  </sheetViews>
  <sheetFormatPr baseColWidth="10" defaultRowHeight="12.7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25.5">
      <c r="B1" s="224" t="s">
        <v>216</v>
      </c>
      <c r="C1" s="224"/>
      <c r="D1" s="228"/>
      <c r="E1" s="228"/>
      <c r="F1" s="228"/>
    </row>
    <row r="2" spans="2:6">
      <c r="B2" s="224" t="s">
        <v>240</v>
      </c>
      <c r="C2" s="224"/>
      <c r="D2" s="228"/>
      <c r="E2" s="228"/>
      <c r="F2" s="228"/>
    </row>
    <row r="3" spans="2:6">
      <c r="B3" s="225"/>
      <c r="C3" s="225"/>
      <c r="D3" s="229"/>
      <c r="E3" s="229"/>
      <c r="F3" s="229"/>
    </row>
    <row r="4" spans="2:6" ht="51">
      <c r="B4" s="225" t="s">
        <v>217</v>
      </c>
      <c r="C4" s="225"/>
      <c r="D4" s="229"/>
      <c r="E4" s="229"/>
      <c r="F4" s="229"/>
    </row>
    <row r="5" spans="2:6">
      <c r="B5" s="225"/>
      <c r="C5" s="225"/>
      <c r="D5" s="229"/>
      <c r="E5" s="229"/>
      <c r="F5" s="229"/>
    </row>
    <row r="6" spans="2:6" ht="25.5">
      <c r="B6" s="224" t="s">
        <v>218</v>
      </c>
      <c r="C6" s="224"/>
      <c r="D6" s="228"/>
      <c r="E6" s="228" t="s">
        <v>219</v>
      </c>
      <c r="F6" s="228" t="s">
        <v>220</v>
      </c>
    </row>
    <row r="7" spans="2:6" ht="13.5" thickBot="1">
      <c r="B7" s="225"/>
      <c r="C7" s="225"/>
      <c r="D7" s="229"/>
      <c r="E7" s="229"/>
      <c r="F7" s="229"/>
    </row>
    <row r="8" spans="2:6" ht="39" thickBot="1">
      <c r="B8" s="226" t="s">
        <v>221</v>
      </c>
      <c r="C8" s="227"/>
      <c r="D8" s="230"/>
      <c r="E8" s="230">
        <v>1</v>
      </c>
      <c r="F8" s="231" t="s">
        <v>222</v>
      </c>
    </row>
    <row r="9" spans="2:6">
      <c r="B9" s="225"/>
      <c r="C9" s="225"/>
      <c r="D9" s="229"/>
      <c r="E9" s="229"/>
      <c r="F9" s="229"/>
    </row>
    <row r="10" spans="2:6">
      <c r="B10" s="225"/>
      <c r="C10" s="225"/>
      <c r="D10" s="229"/>
      <c r="E10" s="229"/>
      <c r="F10" s="2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OFICIO</vt:lpstr>
      <vt:lpstr>RD CDH</vt:lpstr>
      <vt:lpstr>ANEXO 01</vt:lpstr>
      <vt:lpstr>ANEXO 2</vt:lpstr>
      <vt:lpstr>ANEXO 3</vt:lpstr>
      <vt:lpstr>ANEXO_4</vt:lpstr>
      <vt:lpstr>ANEXO_5</vt:lpstr>
      <vt:lpstr>plan de estudios segun PCI</vt:lpstr>
      <vt:lpstr>Informe de compatibilidad</vt:lpstr>
      <vt:lpstr>'ANEXO 01'!Área_de_impresión</vt:lpstr>
      <vt:lpstr>'ANEXO 2'!Área_de_impresión</vt:lpstr>
      <vt:lpstr>ANEXO_4!Área_de_impresión</vt:lpstr>
      <vt:lpstr>'ANEXO 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DIRECTIVA PARA FORMULACION DE  CUADRO DE HORAS OLIVIA.doc</dc:title>
  <dc:creator>JMAMANI</dc:creator>
  <cp:lastModifiedBy>Carlos Quinto</cp:lastModifiedBy>
  <cp:lastPrinted>2024-11-12T15:19:34Z</cp:lastPrinted>
  <dcterms:created xsi:type="dcterms:W3CDTF">2008-12-12T13:00:23Z</dcterms:created>
  <dcterms:modified xsi:type="dcterms:W3CDTF">2024-11-12T15:34:39Z</dcterms:modified>
</cp:coreProperties>
</file>